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78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U34" i="1"/>
  <c r="R40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V34"/>
  <c r="K68"/>
  <c r="K67"/>
  <c r="K66"/>
  <c r="K65"/>
  <c r="K64"/>
  <c r="K63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41"/>
  <c r="I69"/>
  <c r="H69"/>
  <c r="AA62"/>
  <c r="J62" s="1"/>
  <c r="K62" s="1"/>
  <c r="Y61"/>
  <c r="Y60"/>
  <c r="AA60" s="1"/>
  <c r="J60" s="1"/>
  <c r="K60" s="1"/>
  <c r="Y59"/>
  <c r="AA59" s="1"/>
  <c r="J59" s="1"/>
  <c r="K59" s="1"/>
  <c r="Y58"/>
  <c r="AA58" s="1"/>
  <c r="J58" s="1"/>
  <c r="K58" s="1"/>
  <c r="Y57"/>
  <c r="AA57" s="1"/>
  <c r="J57" s="1"/>
  <c r="K57" s="1"/>
  <c r="Y56"/>
  <c r="AA56" s="1"/>
  <c r="J56" s="1"/>
  <c r="K56" s="1"/>
  <c r="Y55"/>
  <c r="AA55" s="1"/>
  <c r="J55" s="1"/>
  <c r="K55" s="1"/>
  <c r="Y54"/>
  <c r="AA54" s="1"/>
  <c r="J54" s="1"/>
  <c r="K54" s="1"/>
  <c r="Y53"/>
  <c r="AA53" s="1"/>
  <c r="J53" s="1"/>
  <c r="K53" s="1"/>
  <c r="Y52"/>
  <c r="AA52" s="1"/>
  <c r="J52" s="1"/>
  <c r="K52" s="1"/>
  <c r="Y51"/>
  <c r="AA51" s="1"/>
  <c r="J51" s="1"/>
  <c r="K51" s="1"/>
  <c r="Y50"/>
  <c r="AA50" s="1"/>
  <c r="J50" s="1"/>
  <c r="K50" s="1"/>
  <c r="Y49"/>
  <c r="AA49" s="1"/>
  <c r="J49" s="1"/>
  <c r="K49" s="1"/>
  <c r="Y48"/>
  <c r="AA48" s="1"/>
  <c r="J48" s="1"/>
  <c r="K48" s="1"/>
  <c r="Y47"/>
  <c r="AA47" s="1"/>
  <c r="J47" s="1"/>
  <c r="K47" s="1"/>
  <c r="Y46"/>
  <c r="AA46" s="1"/>
  <c r="J46" s="1"/>
  <c r="K46" s="1"/>
  <c r="Y45"/>
  <c r="AA45" s="1"/>
  <c r="J45" s="1"/>
  <c r="K45" s="1"/>
  <c r="Y44"/>
  <c r="AA44" s="1"/>
  <c r="J44" s="1"/>
  <c r="K44" s="1"/>
  <c r="Y43"/>
  <c r="AA43" s="1"/>
  <c r="J43" s="1"/>
  <c r="K43" s="1"/>
  <c r="Y42"/>
  <c r="AA42" s="1"/>
  <c r="J42" s="1"/>
  <c r="K42" s="1"/>
  <c r="Y41"/>
  <c r="AA41" s="1"/>
  <c r="J41" s="1"/>
  <c r="K41" s="1"/>
  <c r="Y40"/>
  <c r="AA40" s="1"/>
  <c r="J40" s="1"/>
  <c r="K40" l="1"/>
  <c r="AA61"/>
  <c r="J61" s="1"/>
  <c r="K61" s="1"/>
  <c r="K69" l="1"/>
  <c r="AA63"/>
  <c r="J69"/>
  <c r="O29"/>
  <c r="O30"/>
  <c r="N29"/>
  <c r="N30"/>
  <c r="L6" l="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5"/>
  <c r="G25"/>
  <c r="Q34"/>
  <c r="R34"/>
  <c r="S34"/>
  <c r="T34"/>
  <c r="Q58"/>
  <c r="F63" l="1"/>
  <c r="F64"/>
  <c r="F65"/>
  <c r="F66"/>
  <c r="F67"/>
  <c r="F68"/>
  <c r="S58"/>
  <c r="E58" s="1"/>
  <c r="F58" s="1"/>
  <c r="S62"/>
  <c r="E62" s="1"/>
  <c r="F62" s="1"/>
  <c r="Q61"/>
  <c r="S61" s="1"/>
  <c r="E61" s="1"/>
  <c r="F61" s="1"/>
  <c r="Q60"/>
  <c r="S60" s="1"/>
  <c r="E60" s="1"/>
  <c r="F60" s="1"/>
  <c r="Q59"/>
  <c r="S59" s="1"/>
  <c r="E59" s="1"/>
  <c r="F59" s="1"/>
  <c r="Q57"/>
  <c r="S57" s="1"/>
  <c r="E57" s="1"/>
  <c r="F57" s="1"/>
  <c r="Q56"/>
  <c r="S56" s="1"/>
  <c r="E56" s="1"/>
  <c r="F56" s="1"/>
  <c r="Q55"/>
  <c r="S55" s="1"/>
  <c r="E55" s="1"/>
  <c r="Q54"/>
  <c r="S54" s="1"/>
  <c r="E54" s="1"/>
  <c r="F54" s="1"/>
  <c r="Q53"/>
  <c r="S53" s="1"/>
  <c r="E53" s="1"/>
  <c r="F53" s="1"/>
  <c r="Q52"/>
  <c r="S52" s="1"/>
  <c r="E52" s="1"/>
  <c r="F52" s="1"/>
  <c r="Q51"/>
  <c r="S51" s="1"/>
  <c r="E51" s="1"/>
  <c r="F51" s="1"/>
  <c r="Q50"/>
  <c r="S50" s="1"/>
  <c r="E50" s="1"/>
  <c r="F50" s="1"/>
  <c r="Q49"/>
  <c r="S49" s="1"/>
  <c r="E49" s="1"/>
  <c r="Q48"/>
  <c r="S48" s="1"/>
  <c r="E48" s="1"/>
  <c r="F48" s="1"/>
  <c r="Q47"/>
  <c r="S47" s="1"/>
  <c r="E47" s="1"/>
  <c r="F47" s="1"/>
  <c r="Q46"/>
  <c r="S46" s="1"/>
  <c r="E46" s="1"/>
  <c r="F46" s="1"/>
  <c r="Q45"/>
  <c r="S45" s="1"/>
  <c r="E45" s="1"/>
  <c r="F45" s="1"/>
  <c r="Q44"/>
  <c r="S44" s="1"/>
  <c r="E44" s="1"/>
  <c r="Q43"/>
  <c r="S43" s="1"/>
  <c r="E43" s="1"/>
  <c r="Q42"/>
  <c r="S42" s="1"/>
  <c r="E42" s="1"/>
  <c r="Q41"/>
  <c r="S41" s="1"/>
  <c r="E41" s="1"/>
  <c r="Q40"/>
  <c r="S40" s="1"/>
  <c r="E40" s="1"/>
  <c r="F40" s="1"/>
  <c r="D55"/>
  <c r="D49"/>
  <c r="D44"/>
  <c r="D43"/>
  <c r="F43" l="1"/>
  <c r="F42"/>
  <c r="F41"/>
  <c r="S63"/>
  <c r="F49"/>
  <c r="F44"/>
  <c r="F55"/>
  <c r="B69"/>
  <c r="D69"/>
  <c r="C69"/>
  <c r="M34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31"/>
  <c r="O31" s="1"/>
  <c r="N32"/>
  <c r="O32" s="1"/>
  <c r="N33"/>
  <c r="O33" s="1"/>
  <c r="N5"/>
  <c r="J34"/>
  <c r="K34"/>
  <c r="F69" l="1"/>
  <c r="E69"/>
  <c r="O5"/>
  <c r="O34" s="1"/>
  <c r="N34"/>
  <c r="L34"/>
  <c r="D34"/>
  <c r="E34"/>
  <c r="F34"/>
  <c r="G34"/>
  <c r="H34"/>
  <c r="I34"/>
  <c r="C34" l="1"/>
  <c r="B34"/>
</calcChain>
</file>

<file path=xl/sharedStrings.xml><?xml version="1.0" encoding="utf-8"?>
<sst xmlns="http://schemas.openxmlformats.org/spreadsheetml/2006/main" count="231" uniqueCount="69">
  <si>
    <t>Kg</t>
  </si>
  <si>
    <t>CARICO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</si>
  <si>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</si>
  <si>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</si>
  <si>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</si>
  <si>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</si>
  <si>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</si>
  <si>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</si>
  <si>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</si>
  <si>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</si>
  <si>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</si>
  <si>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</si>
  <si>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</si>
  <si>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</si>
  <si>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</si>
  <si>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</si>
  <si>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</si>
  <si>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</si>
  <si>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</si>
  <si>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</si>
  <si>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</si>
  <si>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</si>
  <si>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</si>
  <si>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</si>
  <si>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</si>
  <si>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</si>
  <si>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</si>
  <si>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</si>
  <si>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</si>
  <si>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</si>
  <si>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</si>
  <si>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dic</t>
  </si>
  <si>
    <t>varie</t>
  </si>
  <si>
    <t>gennaio</t>
  </si>
  <si>
    <t>febbraio</t>
  </si>
  <si>
    <t>GEN+FEB+MAR+APRILE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</si>
  <si>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</si>
  <si>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</si>
  <si>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</si>
  <si>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</si>
  <si>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</si>
  <si>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</si>
  <si>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</si>
  <si>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</si>
  <si>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</si>
  <si>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</si>
  <si>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</si>
  <si>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</si>
  <si>
    <t>maggio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</si>
  <si>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</si>
  <si>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</si>
  <si>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</si>
  <si>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</si>
  <si>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</si>
  <si>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</si>
  <si>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</si>
  <si>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</si>
  <si>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</si>
  <si>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AL 31 MAGGIO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</si>
  <si>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</si>
  <si>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</si>
  <si>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</si>
  <si>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</si>
  <si>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</si>
  <si>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</si>
  <si>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</si>
  <si>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</si>
  <si>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</si>
  <si>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AL 30 GIUGNO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</si>
</sst>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0" fillId="0" borderId="0" xfId="0" applyAlignment="1">
      <alignment horizontal="center"/>
    </xf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0" fillId="0" borderId="1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/>
    <xf numFmtId="0" fontId="0" fillId="0" borderId="0" xfId="0" applyFill="1" applyBorder="1"/>
    <xf numFmtId="0" fontId="0" fillId="0" borderId="23" xfId="0" applyBorder="1"/>
    <xf numFmtId="0" fontId="4" fillId="0" borderId="0" xfId="0" applyFont="1"/>
    <xf numFmtId="0" fontId="5" fillId="0" borderId="0" xfId="0" applyFont="1"/>
    <xf numFmtId="0" fontId="6" fillId="0" borderId="3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1" fontId="0" fillId="0" borderId="0" xfId="0" applyNumberFormat="1"/>
    <xf numFmtId="0" fontId="0" fillId="0" borderId="2" xfId="0" applyFont="1" applyFill="1" applyBorder="1" applyAlignment="1">
      <alignment horizontal="center"/>
    </xf>
    <xf numFmtId="2" fontId="4" fillId="0" borderId="0" xfId="0" applyNumberFormat="1" applyFont="1"/>
    <xf numFmtId="0" fontId="0" fillId="0" borderId="0" xfId="0" applyFont="1" applyFill="1" applyBorder="1" applyAlignment="1">
      <alignment horizontal="center"/>
    </xf>
    <xf numFmtId="2" fontId="0" fillId="0" borderId="6" xfId="0" applyNumberFormat="1" applyBorder="1"/>
    <xf numFmtId="2" fontId="0" fillId="0" borderId="9" xfId="0" applyNumberFormat="1" applyBorder="1"/>
    <xf numFmtId="2" fontId="0" fillId="0" borderId="7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1"/>
  <sheetViews>
    <sheetView tabSelected="1" topLeftCell="D1" zoomScale="75" zoomScaleNormal="75" workbookViewId="0">
      <selection activeCell="J73" sqref="J73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17" width="8.7109375" customWidth="1"/>
  </cols>
  <sheetData>
    <row r="1" spans="1:22" s="1" customFormat="1" ht="15.75">
      <c r="D1" s="1" t="s">
        <v>33</v>
      </c>
      <c r="E1" s="1" t="s">
        <v>33</v>
      </c>
      <c r="F1" s="1" t="s">
        <v>34</v>
      </c>
      <c r="G1" s="1" t="s">
        <v>34</v>
      </c>
      <c r="H1" s="12" t="s">
        <v>36</v>
      </c>
      <c r="I1" s="12" t="s">
        <v>36</v>
      </c>
      <c r="J1" s="12" t="s">
        <v>37</v>
      </c>
      <c r="K1" s="26" t="s">
        <v>37</v>
      </c>
      <c r="L1" s="27" t="s">
        <v>5</v>
      </c>
      <c r="M1" s="10" t="s">
        <v>37</v>
      </c>
      <c r="N1" s="22" t="s">
        <v>43</v>
      </c>
    </row>
    <row r="2" spans="1:22">
      <c r="A2" s="1"/>
      <c r="B2" s="4" t="s">
        <v>30</v>
      </c>
      <c r="C2" s="4" t="s">
        <v>2</v>
      </c>
      <c r="D2" s="4" t="s">
        <v>3</v>
      </c>
      <c r="E2" s="4" t="s">
        <v>5</v>
      </c>
      <c r="F2" s="4" t="s">
        <v>3</v>
      </c>
      <c r="G2" s="4" t="s">
        <v>5</v>
      </c>
      <c r="H2" s="4" t="s">
        <v>3</v>
      </c>
      <c r="I2" s="4" t="s">
        <v>5</v>
      </c>
      <c r="J2" s="4" t="s">
        <v>3</v>
      </c>
      <c r="K2" s="23" t="s">
        <v>5</v>
      </c>
      <c r="L2" s="28" t="s">
        <v>41</v>
      </c>
      <c r="M2" s="23" t="s">
        <v>2</v>
      </c>
      <c r="N2" s="25" t="s">
        <v>41</v>
      </c>
      <c r="O2" s="4" t="s">
        <v>46</v>
      </c>
      <c r="Q2" s="21" t="s">
        <v>47</v>
      </c>
      <c r="R2" s="21" t="s">
        <v>47</v>
      </c>
      <c r="S2" s="21" t="s">
        <v>47</v>
      </c>
      <c r="T2" s="21" t="s">
        <v>47</v>
      </c>
      <c r="U2" s="21" t="s">
        <v>47</v>
      </c>
      <c r="V2" s="21" t="s">
        <v>47</v>
      </c>
    </row>
    <row r="3" spans="1:22">
      <c r="A3" s="2" t="s">
        <v>1</v>
      </c>
      <c r="B3" s="3" t="s">
        <v>31</v>
      </c>
      <c r="C3" s="3" t="s">
        <v>31</v>
      </c>
      <c r="D3" s="3" t="s">
        <v>4</v>
      </c>
      <c r="E3" s="3" t="s">
        <v>6</v>
      </c>
      <c r="F3" s="3" t="s">
        <v>4</v>
      </c>
      <c r="G3" s="3" t="s">
        <v>6</v>
      </c>
      <c r="H3" s="3" t="s">
        <v>4</v>
      </c>
      <c r="I3" s="3" t="s">
        <v>6</v>
      </c>
      <c r="J3" s="3" t="s">
        <v>4</v>
      </c>
      <c r="K3" s="24" t="s">
        <v>6</v>
      </c>
      <c r="L3" s="29" t="s">
        <v>45</v>
      </c>
      <c r="M3" s="24" t="s">
        <v>42</v>
      </c>
      <c r="N3" s="3" t="s">
        <v>45</v>
      </c>
      <c r="O3" s="3" t="s">
        <v>44</v>
      </c>
      <c r="Q3" s="21" t="s">
        <v>33</v>
      </c>
      <c r="R3" s="21" t="s">
        <v>34</v>
      </c>
      <c r="S3" s="21" t="s">
        <v>36</v>
      </c>
      <c r="T3" s="21" t="s">
        <v>37</v>
      </c>
      <c r="U3" s="21" t="s">
        <v>48</v>
      </c>
      <c r="V3" s="21" t="s">
        <v>65</v>
      </c>
    </row>
    <row r="4" spans="1:22" ht="15.75">
      <c r="A4" s="5" t="s">
        <v>35</v>
      </c>
      <c r="B4" s="3" t="s">
        <v>0</v>
      </c>
      <c r="C4" s="3"/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3" t="s">
        <v>0</v>
      </c>
      <c r="J4" s="3" t="s">
        <v>0</v>
      </c>
      <c r="K4" s="24" t="s">
        <v>0</v>
      </c>
      <c r="L4" s="29" t="s">
        <v>0</v>
      </c>
      <c r="M4" s="24" t="s">
        <v>0</v>
      </c>
      <c r="N4" s="32" t="s">
        <v>0</v>
      </c>
      <c r="O4" s="3" t="s">
        <v>0</v>
      </c>
      <c r="P4" s="11"/>
      <c r="Q4" s="21" t="s">
        <v>0</v>
      </c>
      <c r="R4" s="21" t="s">
        <v>0</v>
      </c>
      <c r="S4" s="21" t="s">
        <v>0</v>
      </c>
      <c r="T4" s="21" t="s">
        <v>0</v>
      </c>
      <c r="U4" s="21" t="s">
        <v>0</v>
      </c>
      <c r="V4" s="21" t="s">
        <v>0</v>
      </c>
    </row>
    <row r="5" spans="1:22" ht="15.75">
      <c r="A5" s="6" t="s">
        <v>7</v>
      </c>
      <c r="B5" s="9"/>
      <c r="C5" s="9">
        <v>105.5</v>
      </c>
      <c r="D5" s="9">
        <v>126</v>
      </c>
      <c r="E5" s="9"/>
      <c r="F5" s="9">
        <v>114.8</v>
      </c>
      <c r="G5" s="9"/>
      <c r="H5" s="13">
        <v>81.2</v>
      </c>
      <c r="I5" s="13"/>
      <c r="J5" s="13">
        <v>82.6</v>
      </c>
      <c r="K5" s="53"/>
      <c r="L5" s="31">
        <f t="shared" ref="L5:L33" si="0">SUM(B5:K5)</f>
        <v>510.1</v>
      </c>
      <c r="M5" s="13">
        <v>78.5</v>
      </c>
      <c r="N5" s="13">
        <f>L5-M5</f>
        <v>431.6</v>
      </c>
      <c r="O5" s="13">
        <f>N5/4</f>
        <v>107.9</v>
      </c>
      <c r="P5" s="10"/>
      <c r="Q5" s="1">
        <v>107.9</v>
      </c>
      <c r="R5" s="1">
        <v>107.9</v>
      </c>
      <c r="S5" s="1">
        <v>107.9</v>
      </c>
      <c r="T5" s="1">
        <v>107.9</v>
      </c>
      <c r="U5" s="38">
        <v>98.8</v>
      </c>
      <c r="V5">
        <v>32.900000000000006</v>
      </c>
    </row>
    <row r="6" spans="1:22" ht="15.75">
      <c r="A6" s="52" t="s">
        <v>61</v>
      </c>
      <c r="B6" s="9">
        <v>206</v>
      </c>
      <c r="C6" s="9">
        <v>165</v>
      </c>
      <c r="D6" s="9">
        <v>242</v>
      </c>
      <c r="E6" s="9"/>
      <c r="F6" s="14">
        <v>133</v>
      </c>
      <c r="G6" s="9"/>
      <c r="H6" s="13">
        <v>141</v>
      </c>
      <c r="I6" s="13">
        <v>47.1</v>
      </c>
      <c r="J6" s="13">
        <v>152</v>
      </c>
      <c r="K6" s="53"/>
      <c r="L6" s="31">
        <f t="shared" si="0"/>
        <v>1086.0999999999999</v>
      </c>
      <c r="M6" s="13">
        <v>9</v>
      </c>
      <c r="N6" s="13">
        <f t="shared" ref="N6:N33" si="1">L6-M6</f>
        <v>1077.0999999999999</v>
      </c>
      <c r="O6" s="13">
        <f t="shared" ref="O6:O33" si="2">N6/4</f>
        <v>269.27499999999998</v>
      </c>
      <c r="P6" s="10"/>
      <c r="Q6" s="1">
        <v>269</v>
      </c>
      <c r="R6" s="1">
        <v>269</v>
      </c>
      <c r="S6" s="1">
        <v>269</v>
      </c>
      <c r="T6" s="1">
        <v>269</v>
      </c>
      <c r="U6" s="38">
        <v>132</v>
      </c>
      <c r="V6">
        <v>172.38</v>
      </c>
    </row>
    <row r="7" spans="1:22" ht="15.75">
      <c r="A7" s="6" t="s">
        <v>9</v>
      </c>
      <c r="B7" s="9">
        <v>161</v>
      </c>
      <c r="C7" s="9">
        <v>147.5</v>
      </c>
      <c r="D7" s="9">
        <v>233</v>
      </c>
      <c r="E7" s="9">
        <v>82.77</v>
      </c>
      <c r="F7" s="14">
        <v>115.5</v>
      </c>
      <c r="G7" s="9">
        <v>73</v>
      </c>
      <c r="H7" s="13">
        <v>140</v>
      </c>
      <c r="I7" s="13">
        <v>66.09</v>
      </c>
      <c r="J7" s="13">
        <v>599.5</v>
      </c>
      <c r="K7" s="53">
        <v>64.209999999999994</v>
      </c>
      <c r="L7" s="31">
        <f t="shared" si="0"/>
        <v>1682.5700000000002</v>
      </c>
      <c r="M7" s="13">
        <v>245.5</v>
      </c>
      <c r="N7" s="13">
        <f t="shared" si="1"/>
        <v>1437.0700000000002</v>
      </c>
      <c r="O7" s="13">
        <f t="shared" si="2"/>
        <v>359.26750000000004</v>
      </c>
      <c r="P7" s="10"/>
      <c r="Q7" s="10">
        <v>359</v>
      </c>
      <c r="R7" s="10">
        <v>359</v>
      </c>
      <c r="S7" s="10">
        <v>359</v>
      </c>
      <c r="T7" s="10">
        <v>359</v>
      </c>
      <c r="U7" s="38">
        <v>291.39999999999998</v>
      </c>
      <c r="V7">
        <v>301</v>
      </c>
    </row>
    <row r="8" spans="1:22" ht="15.75">
      <c r="A8" s="6" t="s">
        <v>10</v>
      </c>
      <c r="B8" s="9"/>
      <c r="C8" s="9"/>
      <c r="D8" s="9"/>
      <c r="E8" s="9"/>
      <c r="F8" s="14">
        <v>25.37</v>
      </c>
      <c r="G8" s="9">
        <v>18</v>
      </c>
      <c r="H8" s="13"/>
      <c r="I8" s="13"/>
      <c r="J8" s="13"/>
      <c r="K8" s="53"/>
      <c r="L8" s="31">
        <f t="shared" si="0"/>
        <v>43.370000000000005</v>
      </c>
      <c r="M8" s="13"/>
      <c r="N8" s="13">
        <f t="shared" si="1"/>
        <v>43.370000000000005</v>
      </c>
      <c r="O8" s="13">
        <f t="shared" si="2"/>
        <v>10.842500000000001</v>
      </c>
      <c r="P8" s="10"/>
      <c r="Q8" s="10">
        <v>10.8</v>
      </c>
      <c r="R8" s="10">
        <v>10.8</v>
      </c>
      <c r="S8" s="10">
        <v>10.8</v>
      </c>
      <c r="T8" s="10">
        <v>10.8</v>
      </c>
      <c r="U8" s="48">
        <v>16.2</v>
      </c>
      <c r="V8">
        <v>0</v>
      </c>
    </row>
    <row r="9" spans="1:22" ht="15.75">
      <c r="A9" s="6" t="s">
        <v>11</v>
      </c>
      <c r="B9" s="9"/>
      <c r="C9" s="9"/>
      <c r="D9" s="9"/>
      <c r="E9" s="9"/>
      <c r="F9" s="9"/>
      <c r="G9" s="9"/>
      <c r="H9" s="13"/>
      <c r="I9" s="13"/>
      <c r="J9" s="13"/>
      <c r="K9" s="53"/>
      <c r="L9" s="31">
        <f t="shared" si="0"/>
        <v>0</v>
      </c>
      <c r="M9" s="13"/>
      <c r="N9" s="13">
        <f t="shared" si="1"/>
        <v>0</v>
      </c>
      <c r="O9" s="13">
        <f t="shared" si="2"/>
        <v>0</v>
      </c>
      <c r="P9" s="10"/>
      <c r="Q9" s="10"/>
      <c r="R9" s="10"/>
      <c r="S9" s="10"/>
      <c r="T9" s="10"/>
      <c r="U9" s="48">
        <v>0</v>
      </c>
      <c r="V9">
        <v>0</v>
      </c>
    </row>
    <row r="10" spans="1:22" ht="15.75">
      <c r="A10" s="6" t="s">
        <v>12</v>
      </c>
      <c r="B10" s="9"/>
      <c r="C10" s="14">
        <v>142</v>
      </c>
      <c r="D10" s="14">
        <v>77</v>
      </c>
      <c r="E10" s="9"/>
      <c r="F10" s="14">
        <v>48</v>
      </c>
      <c r="G10" s="9"/>
      <c r="H10" s="13">
        <v>50</v>
      </c>
      <c r="I10" s="13"/>
      <c r="J10" s="13">
        <v>168</v>
      </c>
      <c r="K10" s="53"/>
      <c r="L10" s="31">
        <f t="shared" si="0"/>
        <v>485</v>
      </c>
      <c r="M10" s="13">
        <v>139</v>
      </c>
      <c r="N10" s="13">
        <f t="shared" si="1"/>
        <v>346</v>
      </c>
      <c r="O10" s="13">
        <f t="shared" si="2"/>
        <v>86.5</v>
      </c>
      <c r="P10" s="10"/>
      <c r="Q10" s="10">
        <v>86.5</v>
      </c>
      <c r="R10" s="10">
        <v>86.5</v>
      </c>
      <c r="S10" s="10">
        <v>86.5</v>
      </c>
      <c r="T10" s="10">
        <v>86.5</v>
      </c>
      <c r="U10" s="48">
        <v>82.5</v>
      </c>
      <c r="V10">
        <v>58</v>
      </c>
    </row>
    <row r="11" spans="1:22" ht="15.75">
      <c r="A11" s="6" t="s">
        <v>13</v>
      </c>
      <c r="B11" s="9">
        <v>111</v>
      </c>
      <c r="C11" s="14">
        <v>47</v>
      </c>
      <c r="D11" s="14">
        <v>61</v>
      </c>
      <c r="E11" s="9"/>
      <c r="F11" s="14">
        <v>47</v>
      </c>
      <c r="G11" s="9"/>
      <c r="H11" s="13">
        <v>63</v>
      </c>
      <c r="I11" s="13"/>
      <c r="J11" s="13">
        <v>14</v>
      </c>
      <c r="K11" s="53"/>
      <c r="L11" s="31">
        <f t="shared" si="0"/>
        <v>343</v>
      </c>
      <c r="M11" s="13">
        <v>39</v>
      </c>
      <c r="N11" s="13">
        <f t="shared" si="1"/>
        <v>304</v>
      </c>
      <c r="O11" s="13">
        <f t="shared" si="2"/>
        <v>76</v>
      </c>
      <c r="P11" s="10"/>
      <c r="Q11" s="10">
        <v>76</v>
      </c>
      <c r="R11" s="10">
        <v>76</v>
      </c>
      <c r="S11" s="10">
        <v>76</v>
      </c>
      <c r="T11" s="10">
        <v>76</v>
      </c>
      <c r="U11" s="48">
        <v>52</v>
      </c>
      <c r="V11">
        <v>83</v>
      </c>
    </row>
    <row r="12" spans="1:22" ht="15.75">
      <c r="A12" s="6" t="s">
        <v>14</v>
      </c>
      <c r="B12" s="9">
        <v>225</v>
      </c>
      <c r="C12" s="14">
        <v>54.8</v>
      </c>
      <c r="D12" s="14">
        <v>88.4</v>
      </c>
      <c r="E12" s="9">
        <v>99.58</v>
      </c>
      <c r="F12" s="14">
        <v>45.6</v>
      </c>
      <c r="G12" s="9">
        <v>104.79</v>
      </c>
      <c r="H12" s="13">
        <v>54</v>
      </c>
      <c r="I12" s="13">
        <v>103.32</v>
      </c>
      <c r="J12" s="13">
        <v>44.4</v>
      </c>
      <c r="K12" s="53">
        <v>224.5</v>
      </c>
      <c r="L12" s="31">
        <f t="shared" si="0"/>
        <v>1044.3899999999999</v>
      </c>
      <c r="M12" s="13">
        <v>167.6</v>
      </c>
      <c r="N12" s="13">
        <f t="shared" si="1"/>
        <v>876.78999999999985</v>
      </c>
      <c r="O12" s="13">
        <f t="shared" si="2"/>
        <v>219.19749999999996</v>
      </c>
      <c r="P12" s="10"/>
      <c r="Q12" s="10">
        <v>219</v>
      </c>
      <c r="R12" s="10">
        <v>219</v>
      </c>
      <c r="S12" s="10">
        <v>219</v>
      </c>
      <c r="T12" s="10">
        <v>219</v>
      </c>
      <c r="U12" s="48">
        <v>102.80000000000001</v>
      </c>
      <c r="V12">
        <v>157.80000000000001</v>
      </c>
    </row>
    <row r="13" spans="1:22" ht="15.75">
      <c r="A13" s="6" t="s">
        <v>15</v>
      </c>
      <c r="B13" s="9"/>
      <c r="C13" s="14">
        <v>20.8</v>
      </c>
      <c r="D13" s="14">
        <v>54.6</v>
      </c>
      <c r="E13" s="9"/>
      <c r="F13" s="14">
        <v>21</v>
      </c>
      <c r="G13" s="9"/>
      <c r="H13" s="13">
        <v>26.6</v>
      </c>
      <c r="I13" s="13"/>
      <c r="J13" s="13">
        <v>87.5</v>
      </c>
      <c r="K13" s="53"/>
      <c r="L13" s="31">
        <f t="shared" si="0"/>
        <v>210.5</v>
      </c>
      <c r="M13" s="13">
        <v>101.6</v>
      </c>
      <c r="N13" s="13">
        <f t="shared" si="1"/>
        <v>108.9</v>
      </c>
      <c r="O13" s="13">
        <f t="shared" si="2"/>
        <v>27.225000000000001</v>
      </c>
      <c r="P13" s="10"/>
      <c r="Q13" s="10">
        <v>27.2</v>
      </c>
      <c r="R13" s="10">
        <v>27.2</v>
      </c>
      <c r="S13" s="10">
        <v>27.2</v>
      </c>
      <c r="T13" s="10">
        <v>27.2</v>
      </c>
      <c r="U13" s="48">
        <v>114.10000000000001</v>
      </c>
      <c r="V13">
        <v>125.25999999999999</v>
      </c>
    </row>
    <row r="14" spans="1:22" ht="15.75">
      <c r="A14" s="6" t="s">
        <v>16</v>
      </c>
      <c r="B14" s="9"/>
      <c r="C14" s="14">
        <v>8</v>
      </c>
      <c r="D14" s="14">
        <v>100</v>
      </c>
      <c r="E14" s="9">
        <v>107.1</v>
      </c>
      <c r="F14" s="14"/>
      <c r="G14" s="9">
        <v>107.45</v>
      </c>
      <c r="H14" s="13">
        <v>52.8</v>
      </c>
      <c r="I14" s="13">
        <v>37.799999999999997</v>
      </c>
      <c r="J14" s="13">
        <v>250.8</v>
      </c>
      <c r="K14" s="53"/>
      <c r="L14" s="31">
        <f t="shared" si="0"/>
        <v>663.95</v>
      </c>
      <c r="M14" s="13">
        <v>9</v>
      </c>
      <c r="N14" s="13">
        <f t="shared" si="1"/>
        <v>654.95000000000005</v>
      </c>
      <c r="O14" s="13">
        <f t="shared" si="2"/>
        <v>163.73750000000001</v>
      </c>
      <c r="P14" s="10"/>
      <c r="Q14" s="10">
        <v>163.69999999999999</v>
      </c>
      <c r="R14" s="10">
        <v>163.69999999999999</v>
      </c>
      <c r="S14" s="10">
        <v>163.69999999999999</v>
      </c>
      <c r="T14" s="10">
        <v>163.69999999999999</v>
      </c>
      <c r="U14" s="48">
        <v>9</v>
      </c>
      <c r="V14">
        <v>34.399999999999991</v>
      </c>
    </row>
    <row r="15" spans="1:22" ht="15.75">
      <c r="A15" s="52" t="s">
        <v>62</v>
      </c>
      <c r="B15" s="9">
        <v>231</v>
      </c>
      <c r="C15" s="9"/>
      <c r="D15" s="9"/>
      <c r="E15" s="9">
        <v>34.56</v>
      </c>
      <c r="F15" s="14">
        <v>27.6</v>
      </c>
      <c r="G15" s="9"/>
      <c r="H15" s="13"/>
      <c r="I15" s="13"/>
      <c r="J15" s="13"/>
      <c r="K15" s="53">
        <v>38.880000000000003</v>
      </c>
      <c r="L15" s="31">
        <f t="shared" si="0"/>
        <v>332.04</v>
      </c>
      <c r="M15" s="13">
        <v>136.80000000000001</v>
      </c>
      <c r="N15" s="13">
        <f t="shared" si="1"/>
        <v>195.24</v>
      </c>
      <c r="O15" s="13">
        <f t="shared" si="2"/>
        <v>48.81</v>
      </c>
      <c r="P15" s="10"/>
      <c r="Q15" s="10">
        <v>39</v>
      </c>
      <c r="R15" s="10">
        <v>39</v>
      </c>
      <c r="S15" s="10">
        <v>39</v>
      </c>
      <c r="T15" s="10">
        <v>39</v>
      </c>
      <c r="U15" s="48">
        <v>135.6</v>
      </c>
      <c r="V15">
        <v>83.6</v>
      </c>
    </row>
    <row r="16" spans="1:22" ht="15.75">
      <c r="A16" s="6" t="s">
        <v>18</v>
      </c>
      <c r="B16" s="14">
        <v>194</v>
      </c>
      <c r="C16" s="9"/>
      <c r="D16" s="14">
        <v>4.96</v>
      </c>
      <c r="E16" s="9"/>
      <c r="F16" s="14">
        <v>5.12</v>
      </c>
      <c r="G16" s="9"/>
      <c r="H16" s="13">
        <v>2.2400000000000002</v>
      </c>
      <c r="I16" s="13"/>
      <c r="J16" s="13">
        <v>3.04</v>
      </c>
      <c r="K16" s="53"/>
      <c r="L16" s="31">
        <f t="shared" si="0"/>
        <v>209.36</v>
      </c>
      <c r="M16" s="13">
        <v>95.04</v>
      </c>
      <c r="N16" s="13">
        <f t="shared" si="1"/>
        <v>114.32000000000001</v>
      </c>
      <c r="O16" s="13">
        <f t="shared" si="2"/>
        <v>28.580000000000002</v>
      </c>
      <c r="P16" s="10"/>
      <c r="Q16" s="10">
        <v>28.5</v>
      </c>
      <c r="R16" s="10">
        <v>28.5</v>
      </c>
      <c r="S16" s="10">
        <v>28.5</v>
      </c>
      <c r="T16" s="10">
        <v>28.5</v>
      </c>
      <c r="U16" s="48">
        <v>83.360000000000014</v>
      </c>
      <c r="V16">
        <v>56.760000000000005</v>
      </c>
    </row>
    <row r="17" spans="1:22" ht="15.75">
      <c r="A17" s="6" t="s">
        <v>19</v>
      </c>
      <c r="B17" s="9"/>
      <c r="C17" s="14">
        <v>29</v>
      </c>
      <c r="D17" s="14">
        <v>31.2</v>
      </c>
      <c r="E17" s="9"/>
      <c r="F17" s="14">
        <v>14.4</v>
      </c>
      <c r="G17" s="9"/>
      <c r="H17" s="13">
        <v>23.76</v>
      </c>
      <c r="I17" s="13"/>
      <c r="J17" s="13">
        <v>13.08</v>
      </c>
      <c r="K17" s="53"/>
      <c r="L17" s="31">
        <f t="shared" si="0"/>
        <v>111.44000000000001</v>
      </c>
      <c r="M17" s="13">
        <v>29.16</v>
      </c>
      <c r="N17" s="13">
        <f t="shared" si="1"/>
        <v>82.280000000000015</v>
      </c>
      <c r="O17" s="13">
        <f t="shared" si="2"/>
        <v>20.570000000000004</v>
      </c>
      <c r="P17" s="10"/>
      <c r="Q17" s="10">
        <v>20.5</v>
      </c>
      <c r="R17" s="10">
        <v>20.5</v>
      </c>
      <c r="S17" s="10">
        <v>20.5</v>
      </c>
      <c r="T17" s="10">
        <v>20.5</v>
      </c>
      <c r="U17" s="48">
        <v>33.96</v>
      </c>
      <c r="V17">
        <v>18.119999999999997</v>
      </c>
    </row>
    <row r="18" spans="1:22" ht="15.75">
      <c r="A18" s="6" t="s">
        <v>20</v>
      </c>
      <c r="B18" s="9"/>
      <c r="C18" s="14">
        <v>25</v>
      </c>
      <c r="D18" s="14">
        <v>29.6</v>
      </c>
      <c r="E18" s="9"/>
      <c r="F18" s="14">
        <v>10.8</v>
      </c>
      <c r="G18" s="9"/>
      <c r="H18" s="13">
        <v>15.2</v>
      </c>
      <c r="I18" s="13"/>
      <c r="J18" s="13">
        <v>3.2</v>
      </c>
      <c r="K18" s="53"/>
      <c r="L18" s="31">
        <f t="shared" si="0"/>
        <v>83.800000000000011</v>
      </c>
      <c r="M18" s="13">
        <v>12.8</v>
      </c>
      <c r="N18" s="13">
        <f t="shared" si="1"/>
        <v>71.000000000000014</v>
      </c>
      <c r="O18" s="13">
        <f t="shared" si="2"/>
        <v>17.750000000000004</v>
      </c>
      <c r="P18" s="10"/>
      <c r="Q18" s="10">
        <v>17.75</v>
      </c>
      <c r="R18" s="10">
        <v>17.75</v>
      </c>
      <c r="S18" s="10">
        <v>17.75</v>
      </c>
      <c r="T18" s="10">
        <v>17.75</v>
      </c>
      <c r="U18" s="48">
        <v>4.8000000000000007</v>
      </c>
      <c r="V18">
        <v>18.8</v>
      </c>
    </row>
    <row r="19" spans="1:22" ht="15.75">
      <c r="A19" s="6" t="s">
        <v>21</v>
      </c>
      <c r="B19" s="9">
        <v>168</v>
      </c>
      <c r="C19" s="14">
        <v>67</v>
      </c>
      <c r="D19" s="14">
        <v>44</v>
      </c>
      <c r="E19" s="9"/>
      <c r="F19" s="14">
        <v>30</v>
      </c>
      <c r="G19" s="9"/>
      <c r="H19" s="13">
        <v>57</v>
      </c>
      <c r="I19" s="13"/>
      <c r="J19" s="13">
        <v>101</v>
      </c>
      <c r="K19" s="53">
        <v>29.45</v>
      </c>
      <c r="L19" s="31">
        <f t="shared" si="0"/>
        <v>496.45</v>
      </c>
      <c r="M19" s="13">
        <v>194</v>
      </c>
      <c r="N19" s="13">
        <f t="shared" si="1"/>
        <v>302.45</v>
      </c>
      <c r="O19" s="13">
        <f t="shared" si="2"/>
        <v>75.612499999999997</v>
      </c>
      <c r="P19" s="10"/>
      <c r="Q19" s="10">
        <v>75.599999999999994</v>
      </c>
      <c r="R19" s="10">
        <v>75.599999999999994</v>
      </c>
      <c r="S19" s="10">
        <v>75.599999999999994</v>
      </c>
      <c r="T19" s="10">
        <v>75.599999999999994</v>
      </c>
      <c r="U19" s="48">
        <v>20</v>
      </c>
      <c r="V19">
        <v>141</v>
      </c>
    </row>
    <row r="20" spans="1:22" ht="15.75">
      <c r="A20" s="6" t="s">
        <v>22</v>
      </c>
      <c r="B20" s="9"/>
      <c r="C20" s="9"/>
      <c r="D20" s="9"/>
      <c r="E20" s="9"/>
      <c r="F20" s="9"/>
      <c r="G20" s="9"/>
      <c r="H20" s="13"/>
      <c r="I20" s="13"/>
      <c r="J20" s="13"/>
      <c r="K20" s="53"/>
      <c r="L20" s="31">
        <f t="shared" si="0"/>
        <v>0</v>
      </c>
      <c r="M20" s="13"/>
      <c r="N20" s="13">
        <f t="shared" si="1"/>
        <v>0</v>
      </c>
      <c r="O20" s="13">
        <f t="shared" si="2"/>
        <v>0</v>
      </c>
      <c r="P20" s="10"/>
      <c r="Q20" s="10"/>
      <c r="R20" s="10"/>
      <c r="S20" s="10"/>
      <c r="T20" s="10"/>
      <c r="U20" s="48">
        <v>0</v>
      </c>
      <c r="V20">
        <v>0</v>
      </c>
    </row>
    <row r="21" spans="1:22" ht="15.75">
      <c r="A21" s="6" t="s">
        <v>23</v>
      </c>
      <c r="B21" s="9">
        <v>31</v>
      </c>
      <c r="C21" s="14">
        <v>41</v>
      </c>
      <c r="D21" s="14">
        <v>45</v>
      </c>
      <c r="E21" s="9"/>
      <c r="F21" s="14">
        <v>42</v>
      </c>
      <c r="G21" s="9">
        <v>22.4</v>
      </c>
      <c r="H21" s="13">
        <v>42</v>
      </c>
      <c r="I21" s="13"/>
      <c r="J21" s="13"/>
      <c r="K21" s="53"/>
      <c r="L21" s="31">
        <f t="shared" si="0"/>
        <v>223.4</v>
      </c>
      <c r="M21" s="13">
        <v>24</v>
      </c>
      <c r="N21" s="13">
        <f t="shared" si="1"/>
        <v>199.4</v>
      </c>
      <c r="O21" s="13">
        <f t="shared" si="2"/>
        <v>49.85</v>
      </c>
      <c r="P21" s="10"/>
      <c r="Q21" s="10">
        <v>49.8</v>
      </c>
      <c r="R21" s="10">
        <v>49.8</v>
      </c>
      <c r="S21" s="10">
        <v>49.8</v>
      </c>
      <c r="T21" s="10">
        <v>49.8</v>
      </c>
      <c r="U21" s="48">
        <v>40</v>
      </c>
      <c r="V21">
        <v>50</v>
      </c>
    </row>
    <row r="22" spans="1:22" ht="15.75">
      <c r="A22" s="6" t="s">
        <v>24</v>
      </c>
      <c r="B22" s="9">
        <v>85</v>
      </c>
      <c r="C22" s="14">
        <v>58</v>
      </c>
      <c r="D22" s="14">
        <v>49</v>
      </c>
      <c r="E22" s="9"/>
      <c r="F22" s="14">
        <v>30.5</v>
      </c>
      <c r="G22" s="9"/>
      <c r="H22" s="13">
        <v>36</v>
      </c>
      <c r="I22" s="13">
        <v>38.020000000000003</v>
      </c>
      <c r="J22" s="13">
        <v>77</v>
      </c>
      <c r="K22" s="53">
        <v>47.69</v>
      </c>
      <c r="L22" s="31">
        <f t="shared" si="0"/>
        <v>421.21</v>
      </c>
      <c r="M22" s="13">
        <v>143</v>
      </c>
      <c r="N22" s="13">
        <f t="shared" si="1"/>
        <v>278.20999999999998</v>
      </c>
      <c r="O22" s="13">
        <f t="shared" si="2"/>
        <v>69.552499999999995</v>
      </c>
      <c r="P22" s="10"/>
      <c r="Q22" s="10">
        <v>69.5</v>
      </c>
      <c r="R22" s="10">
        <v>69.5</v>
      </c>
      <c r="S22" s="10">
        <v>69.5</v>
      </c>
      <c r="T22" s="10">
        <v>69.5</v>
      </c>
      <c r="U22" s="48">
        <v>66</v>
      </c>
      <c r="V22">
        <v>100.56</v>
      </c>
    </row>
    <row r="23" spans="1:22" ht="15.75">
      <c r="A23" s="6" t="s">
        <v>25</v>
      </c>
      <c r="B23" s="14">
        <v>76</v>
      </c>
      <c r="C23" s="14">
        <v>28.4</v>
      </c>
      <c r="D23" s="14">
        <v>12.4</v>
      </c>
      <c r="E23" s="9"/>
      <c r="F23" s="14">
        <v>3</v>
      </c>
      <c r="G23" s="9"/>
      <c r="H23" s="13">
        <v>3.2</v>
      </c>
      <c r="I23" s="13"/>
      <c r="J23" s="13">
        <v>5.2</v>
      </c>
      <c r="K23" s="53"/>
      <c r="L23" s="31">
        <f t="shared" si="0"/>
        <v>128.20000000000002</v>
      </c>
      <c r="M23" s="13">
        <v>90</v>
      </c>
      <c r="N23" s="13">
        <f t="shared" si="1"/>
        <v>38.200000000000017</v>
      </c>
      <c r="O23" s="13">
        <f t="shared" si="2"/>
        <v>9.5500000000000043</v>
      </c>
      <c r="P23" s="10"/>
      <c r="Q23" s="10">
        <v>9.5500000000000007</v>
      </c>
      <c r="R23" s="10">
        <v>9.5500000000000007</v>
      </c>
      <c r="S23" s="10">
        <v>9.5500000000000007</v>
      </c>
      <c r="T23" s="10">
        <v>9.5500000000000007</v>
      </c>
      <c r="U23" s="48">
        <v>80.8</v>
      </c>
      <c r="V23">
        <v>27.4</v>
      </c>
    </row>
    <row r="24" spans="1:22" ht="15.75">
      <c r="A24" s="7" t="s">
        <v>26</v>
      </c>
      <c r="B24" s="14">
        <v>36</v>
      </c>
      <c r="C24" s="14">
        <v>1.6</v>
      </c>
      <c r="D24" s="14">
        <v>3.12</v>
      </c>
      <c r="E24" s="9"/>
      <c r="F24" s="14">
        <v>2.88</v>
      </c>
      <c r="G24" s="9"/>
      <c r="H24" s="13">
        <v>2.16</v>
      </c>
      <c r="I24" s="13"/>
      <c r="J24" s="13">
        <v>0.48</v>
      </c>
      <c r="K24" s="53"/>
      <c r="L24" s="31">
        <f t="shared" si="0"/>
        <v>46.24</v>
      </c>
      <c r="M24" s="13">
        <v>12</v>
      </c>
      <c r="N24" s="13">
        <f t="shared" si="1"/>
        <v>34.24</v>
      </c>
      <c r="O24" s="13">
        <f t="shared" si="2"/>
        <v>8.56</v>
      </c>
      <c r="P24" s="10"/>
      <c r="Q24" s="10">
        <v>8.56</v>
      </c>
      <c r="R24" s="10">
        <v>8.56</v>
      </c>
      <c r="S24" s="10">
        <v>8.56</v>
      </c>
      <c r="T24" s="10">
        <v>8.56</v>
      </c>
      <c r="U24" s="48">
        <v>13.68</v>
      </c>
      <c r="V24">
        <v>15.480000000000002</v>
      </c>
    </row>
    <row r="25" spans="1:22" ht="15.75">
      <c r="A25" s="8" t="s">
        <v>64</v>
      </c>
      <c r="B25" s="9"/>
      <c r="C25" s="9"/>
      <c r="D25" s="9"/>
      <c r="E25" s="9"/>
      <c r="F25" s="14">
        <v>12</v>
      </c>
      <c r="G25" s="9">
        <f>22.4+52.8</f>
        <v>75.199999999999989</v>
      </c>
      <c r="H25" s="13"/>
      <c r="I25" s="13"/>
      <c r="J25" s="13">
        <v>8</v>
      </c>
      <c r="K25" s="53"/>
      <c r="L25" s="31">
        <f t="shared" si="0"/>
        <v>95.199999999999989</v>
      </c>
      <c r="M25" s="13"/>
      <c r="N25" s="13">
        <f t="shared" si="1"/>
        <v>95.199999999999989</v>
      </c>
      <c r="O25" s="13">
        <f t="shared" si="2"/>
        <v>23.799999999999997</v>
      </c>
      <c r="P25" s="10"/>
      <c r="Q25" s="10">
        <v>5</v>
      </c>
      <c r="R25" s="10">
        <v>5</v>
      </c>
      <c r="S25" s="10">
        <v>5</v>
      </c>
      <c r="T25" s="10">
        <v>5</v>
      </c>
      <c r="U25" s="48">
        <v>73.2</v>
      </c>
      <c r="V25">
        <v>16.8</v>
      </c>
    </row>
    <row r="26" spans="1:22" ht="15.75">
      <c r="A26" s="7" t="s">
        <v>28</v>
      </c>
      <c r="B26" s="9"/>
      <c r="C26" s="9"/>
      <c r="D26" s="14">
        <v>6.5</v>
      </c>
      <c r="E26" s="9"/>
      <c r="F26" s="14">
        <v>0.5</v>
      </c>
      <c r="G26" s="9"/>
      <c r="H26" s="13">
        <v>0.25</v>
      </c>
      <c r="I26" s="13"/>
      <c r="J26" s="13"/>
      <c r="K26" s="53"/>
      <c r="L26" s="31">
        <f t="shared" si="0"/>
        <v>7.25</v>
      </c>
      <c r="M26" s="13">
        <v>0.25</v>
      </c>
      <c r="N26" s="13">
        <f t="shared" si="1"/>
        <v>7</v>
      </c>
      <c r="O26" s="13">
        <f t="shared" si="2"/>
        <v>1.75</v>
      </c>
      <c r="P26" s="10"/>
      <c r="Q26" s="10">
        <v>1.8</v>
      </c>
      <c r="R26" s="10">
        <v>1.8</v>
      </c>
      <c r="S26" s="10">
        <v>1.8</v>
      </c>
      <c r="T26" s="10">
        <v>1.8</v>
      </c>
      <c r="U26" s="48">
        <v>0</v>
      </c>
      <c r="V26">
        <v>-1.25</v>
      </c>
    </row>
    <row r="27" spans="1:22" ht="15.75">
      <c r="A27" s="7" t="s">
        <v>29</v>
      </c>
      <c r="B27" s="9"/>
      <c r="C27" s="14">
        <v>28</v>
      </c>
      <c r="D27" s="9">
        <v>8.1999999999999993</v>
      </c>
      <c r="E27" s="9"/>
      <c r="F27" s="9">
        <v>7</v>
      </c>
      <c r="G27" s="9"/>
      <c r="H27" s="13">
        <v>6.6</v>
      </c>
      <c r="I27" s="13"/>
      <c r="J27" s="13"/>
      <c r="K27" s="53">
        <v>51.61</v>
      </c>
      <c r="L27" s="31">
        <f t="shared" si="0"/>
        <v>101.41</v>
      </c>
      <c r="M27" s="13">
        <v>45</v>
      </c>
      <c r="N27" s="13">
        <f t="shared" si="1"/>
        <v>56.41</v>
      </c>
      <c r="O27" s="13">
        <f t="shared" si="2"/>
        <v>14.102499999999999</v>
      </c>
      <c r="P27" s="10"/>
      <c r="Q27" s="10">
        <v>8.65</v>
      </c>
      <c r="R27" s="10">
        <v>8.65</v>
      </c>
      <c r="S27" s="10">
        <v>8.65</v>
      </c>
      <c r="T27" s="10">
        <v>8.65</v>
      </c>
      <c r="U27" s="48">
        <v>73</v>
      </c>
      <c r="V27">
        <v>1.75</v>
      </c>
    </row>
    <row r="28" spans="1:22" ht="15.75">
      <c r="A28" s="8" t="s">
        <v>32</v>
      </c>
      <c r="B28" s="9">
        <v>185</v>
      </c>
      <c r="C28" s="9"/>
      <c r="D28" s="9"/>
      <c r="E28" s="9"/>
      <c r="F28" s="9"/>
      <c r="G28" s="9"/>
      <c r="H28" s="13"/>
      <c r="I28" s="13"/>
      <c r="J28" s="13"/>
      <c r="K28" s="53"/>
      <c r="L28" s="31">
        <f t="shared" si="0"/>
        <v>185</v>
      </c>
      <c r="M28" s="13"/>
      <c r="N28" s="13">
        <f t="shared" si="1"/>
        <v>185</v>
      </c>
      <c r="O28" s="13">
        <f t="shared" si="2"/>
        <v>46.25</v>
      </c>
      <c r="P28" s="10"/>
      <c r="Q28" s="10">
        <v>75.599999999999994</v>
      </c>
      <c r="R28" s="10">
        <v>75.599999999999994</v>
      </c>
      <c r="S28" s="10">
        <v>75.599999999999994</v>
      </c>
      <c r="T28" s="10">
        <v>75.599999999999994</v>
      </c>
      <c r="U28" s="48">
        <v>0</v>
      </c>
      <c r="V28">
        <v>79.490000000000009</v>
      </c>
    </row>
    <row r="29" spans="1:22" s="1" customFormat="1" ht="15.75">
      <c r="A29" s="18" t="s">
        <v>53</v>
      </c>
      <c r="B29" s="9"/>
      <c r="C29" s="9"/>
      <c r="D29" s="9"/>
      <c r="E29" s="9">
        <v>120</v>
      </c>
      <c r="F29" s="9"/>
      <c r="G29" s="9">
        <v>120</v>
      </c>
      <c r="H29" s="13"/>
      <c r="I29" s="13">
        <v>90</v>
      </c>
      <c r="J29" s="13"/>
      <c r="K29" s="53">
        <v>81</v>
      </c>
      <c r="L29" s="31">
        <f t="shared" si="0"/>
        <v>411</v>
      </c>
      <c r="M29" s="13"/>
      <c r="N29" s="13">
        <f t="shared" si="1"/>
        <v>411</v>
      </c>
      <c r="O29" s="13">
        <f t="shared" si="2"/>
        <v>102.75</v>
      </c>
      <c r="P29" s="10"/>
      <c r="Q29" s="10">
        <v>75.599999999999994</v>
      </c>
      <c r="R29" s="10">
        <v>75.599999999999994</v>
      </c>
      <c r="S29" s="10">
        <v>75.599999999999994</v>
      </c>
      <c r="T29" s="10">
        <v>75.599999999999994</v>
      </c>
      <c r="U29" s="48">
        <v>120</v>
      </c>
      <c r="V29" s="1">
        <v>96</v>
      </c>
    </row>
    <row r="30" spans="1:22" s="1" customFormat="1" ht="15.75">
      <c r="A30" s="18" t="s">
        <v>63</v>
      </c>
      <c r="B30" s="9"/>
      <c r="C30" s="9"/>
      <c r="D30" s="9"/>
      <c r="E30" s="9">
        <v>186</v>
      </c>
      <c r="F30" s="9"/>
      <c r="G30" s="9">
        <v>201</v>
      </c>
      <c r="H30" s="13"/>
      <c r="I30" s="13">
        <v>264</v>
      </c>
      <c r="J30" s="13"/>
      <c r="K30" s="53">
        <v>159</v>
      </c>
      <c r="L30" s="31">
        <f t="shared" si="0"/>
        <v>810</v>
      </c>
      <c r="M30" s="13"/>
      <c r="N30" s="13">
        <f t="shared" si="1"/>
        <v>810</v>
      </c>
      <c r="O30" s="13">
        <f t="shared" si="2"/>
        <v>202.5</v>
      </c>
      <c r="P30" s="10"/>
      <c r="Q30" s="10">
        <v>75.599999999999994</v>
      </c>
      <c r="R30" s="10">
        <v>75.599999999999994</v>
      </c>
      <c r="S30" s="10">
        <v>75.599999999999994</v>
      </c>
      <c r="T30" s="10">
        <v>75.599999999999994</v>
      </c>
      <c r="U30" s="48">
        <v>144</v>
      </c>
      <c r="V30" s="1">
        <v>91</v>
      </c>
    </row>
    <row r="31" spans="1:22" ht="15.75">
      <c r="A31" s="8" t="s">
        <v>39</v>
      </c>
      <c r="B31" s="9"/>
      <c r="C31" s="9"/>
      <c r="D31" s="9"/>
      <c r="E31" s="9">
        <v>23.4</v>
      </c>
      <c r="F31" s="9"/>
      <c r="G31" s="9"/>
      <c r="H31" s="13"/>
      <c r="I31" s="13"/>
      <c r="J31" s="13"/>
      <c r="K31" s="53">
        <v>21.06</v>
      </c>
      <c r="L31" s="31">
        <f t="shared" si="0"/>
        <v>44.459999999999994</v>
      </c>
      <c r="M31" s="13"/>
      <c r="N31" s="13">
        <f t="shared" si="1"/>
        <v>44.459999999999994</v>
      </c>
      <c r="O31" s="13">
        <f t="shared" si="2"/>
        <v>11.114999999999998</v>
      </c>
      <c r="P31" s="10"/>
      <c r="Q31" s="10">
        <v>11</v>
      </c>
      <c r="R31" s="10">
        <v>11</v>
      </c>
      <c r="S31" s="10">
        <v>11</v>
      </c>
      <c r="T31" s="10">
        <v>11</v>
      </c>
      <c r="U31" s="48">
        <v>0</v>
      </c>
      <c r="V31">
        <v>6</v>
      </c>
    </row>
    <row r="32" spans="1:22" s="1" customFormat="1" ht="15.75">
      <c r="A32" s="18" t="s">
        <v>40</v>
      </c>
      <c r="B32" s="19"/>
      <c r="C32" s="19"/>
      <c r="D32" s="19"/>
      <c r="E32" s="19"/>
      <c r="F32" s="19"/>
      <c r="G32" s="19">
        <v>115.54</v>
      </c>
      <c r="H32" s="20"/>
      <c r="I32" s="20">
        <v>63.39</v>
      </c>
      <c r="J32" s="20"/>
      <c r="K32" s="54"/>
      <c r="L32" s="31">
        <f t="shared" si="0"/>
        <v>178.93</v>
      </c>
      <c r="M32" s="13"/>
      <c r="N32" s="13">
        <f t="shared" si="1"/>
        <v>178.93</v>
      </c>
      <c r="O32" s="13">
        <f t="shared" si="2"/>
        <v>44.732500000000002</v>
      </c>
      <c r="P32" s="10"/>
      <c r="Q32" s="10">
        <v>54.4</v>
      </c>
      <c r="R32" s="10">
        <v>54.4</v>
      </c>
      <c r="S32" s="10">
        <v>54.4</v>
      </c>
      <c r="T32" s="10">
        <v>54.4</v>
      </c>
      <c r="U32" s="48">
        <v>148.5</v>
      </c>
      <c r="V32" s="1">
        <v>0</v>
      </c>
    </row>
    <row r="33" spans="1:27" ht="16.5" thickBot="1">
      <c r="A33" s="17" t="s">
        <v>38</v>
      </c>
      <c r="B33" s="15"/>
      <c r="C33" s="15"/>
      <c r="D33" s="15"/>
      <c r="E33" s="15">
        <v>132.31</v>
      </c>
      <c r="F33" s="15"/>
      <c r="G33" s="15">
        <v>60.73</v>
      </c>
      <c r="H33" s="16"/>
      <c r="I33" s="16">
        <v>111</v>
      </c>
      <c r="J33" s="16"/>
      <c r="K33" s="55">
        <v>57.45</v>
      </c>
      <c r="L33" s="31">
        <f t="shared" si="0"/>
        <v>361.48999999999995</v>
      </c>
      <c r="M33" s="13"/>
      <c r="N33" s="13">
        <f t="shared" si="1"/>
        <v>361.48999999999995</v>
      </c>
      <c r="O33" s="13">
        <f t="shared" si="2"/>
        <v>90.372499999999988</v>
      </c>
      <c r="P33" s="11"/>
      <c r="Q33" s="11">
        <v>90.37</v>
      </c>
      <c r="R33" s="11">
        <v>90.37</v>
      </c>
      <c r="S33" s="11">
        <v>90.37</v>
      </c>
      <c r="T33" s="11">
        <v>90.37</v>
      </c>
      <c r="U33" s="48">
        <v>0</v>
      </c>
      <c r="V33">
        <v>25.88</v>
      </c>
    </row>
    <row r="34" spans="1:27" ht="15.75">
      <c r="B34" s="1">
        <f>SUM(B5:B33)</f>
        <v>1709</v>
      </c>
      <c r="C34" s="1">
        <f>SUM(C5:C33)</f>
        <v>968.59999999999991</v>
      </c>
      <c r="D34" s="56">
        <f t="shared" ref="D34:I34" si="3">SUM(D5:D33)</f>
        <v>1215.98</v>
      </c>
      <c r="E34" s="1">
        <f t="shared" si="3"/>
        <v>785.72</v>
      </c>
      <c r="F34" s="1">
        <f t="shared" si="3"/>
        <v>736.06999999999994</v>
      </c>
      <c r="G34" s="1">
        <f t="shared" si="3"/>
        <v>898.1099999999999</v>
      </c>
      <c r="H34" s="1">
        <f t="shared" si="3"/>
        <v>797.0100000000001</v>
      </c>
      <c r="I34" s="1">
        <f t="shared" si="3"/>
        <v>820.71999999999991</v>
      </c>
      <c r="J34" s="1">
        <f t="shared" ref="J34:K34" si="4">SUM(J5:J33)</f>
        <v>1609.8</v>
      </c>
      <c r="K34" s="1">
        <f t="shared" si="4"/>
        <v>774.84999999999991</v>
      </c>
      <c r="L34" s="30">
        <f>SUM(L5:L33)</f>
        <v>10315.859999999997</v>
      </c>
      <c r="M34" s="11">
        <f>SUM(M5:M33)</f>
        <v>1571.25</v>
      </c>
      <c r="N34" s="11">
        <f>SUM(N5:N33)</f>
        <v>8744.6099999999969</v>
      </c>
      <c r="O34" s="11">
        <f>SUM(O5:O33)</f>
        <v>2186.1524999999992</v>
      </c>
      <c r="P34" s="11"/>
      <c r="Q34" s="11">
        <f t="shared" ref="Q34:V34" si="5">SUM(Q5:Q33)</f>
        <v>2035.8799999999997</v>
      </c>
      <c r="R34" s="11">
        <f t="shared" si="5"/>
        <v>2035.8799999999997</v>
      </c>
      <c r="S34" s="11">
        <f t="shared" si="5"/>
        <v>2035.8799999999997</v>
      </c>
      <c r="T34" s="11">
        <f t="shared" si="5"/>
        <v>2035.8799999999997</v>
      </c>
      <c r="U34" s="11">
        <f t="shared" si="5"/>
        <v>1935.7000000000003</v>
      </c>
      <c r="V34" s="11">
        <f t="shared" si="5"/>
        <v>1792.1299999999999</v>
      </c>
    </row>
    <row r="35" spans="1:27">
      <c r="U35" s="48"/>
    </row>
    <row r="36" spans="1:27" ht="16.5" thickBot="1">
      <c r="A36" s="1"/>
      <c r="B36" s="33" t="s">
        <v>37</v>
      </c>
      <c r="C36" s="12" t="s">
        <v>48</v>
      </c>
      <c r="D36" s="12" t="s">
        <v>48</v>
      </c>
      <c r="E36" s="35" t="s">
        <v>48</v>
      </c>
      <c r="F36" s="37" t="s">
        <v>56</v>
      </c>
      <c r="G36" s="39" t="s">
        <v>48</v>
      </c>
      <c r="H36" s="59" t="s">
        <v>65</v>
      </c>
      <c r="I36" s="59" t="s">
        <v>65</v>
      </c>
      <c r="J36" s="59" t="s">
        <v>65</v>
      </c>
      <c r="K36" s="37" t="s">
        <v>56</v>
      </c>
    </row>
    <row r="37" spans="1:27">
      <c r="A37" s="1"/>
      <c r="B37" s="23" t="s">
        <v>2</v>
      </c>
      <c r="C37" s="4" t="s">
        <v>5</v>
      </c>
      <c r="D37" s="4" t="s">
        <v>3</v>
      </c>
      <c r="E37" s="23" t="s">
        <v>2</v>
      </c>
      <c r="F37" s="45" t="s">
        <v>57</v>
      </c>
      <c r="G37" s="23" t="s">
        <v>2</v>
      </c>
      <c r="H37" s="4" t="s">
        <v>5</v>
      </c>
      <c r="I37" s="4" t="s">
        <v>3</v>
      </c>
      <c r="J37" s="23" t="s">
        <v>2</v>
      </c>
      <c r="K37" s="45" t="s">
        <v>57</v>
      </c>
    </row>
    <row r="38" spans="1:27">
      <c r="A38" s="2"/>
      <c r="B38" s="24" t="s">
        <v>42</v>
      </c>
      <c r="C38" s="3" t="s">
        <v>6</v>
      </c>
      <c r="D38" s="3" t="s">
        <v>4</v>
      </c>
      <c r="E38" s="24" t="s">
        <v>42</v>
      </c>
      <c r="F38" s="46" t="s">
        <v>48</v>
      </c>
      <c r="G38" s="24" t="s">
        <v>42</v>
      </c>
      <c r="H38" s="3" t="s">
        <v>6</v>
      </c>
      <c r="I38" s="3" t="s">
        <v>4</v>
      </c>
      <c r="J38" s="24" t="s">
        <v>42</v>
      </c>
      <c r="K38" s="46" t="s">
        <v>65</v>
      </c>
      <c r="M38" s="41" t="s">
        <v>55</v>
      </c>
      <c r="N38" s="40"/>
      <c r="P38" s="40"/>
      <c r="Q38" s="40" t="s">
        <v>58</v>
      </c>
      <c r="R38" s="38"/>
      <c r="S38" s="38"/>
      <c r="U38" s="41" t="s">
        <v>55</v>
      </c>
      <c r="V38" s="40"/>
      <c r="W38" s="40"/>
      <c r="X38" s="40" t="s">
        <v>68</v>
      </c>
      <c r="Y38" s="38"/>
      <c r="Z38" s="38"/>
    </row>
    <row r="39" spans="1:27">
      <c r="A39" s="5" t="s">
        <v>49</v>
      </c>
      <c r="B39" s="24" t="s">
        <v>0</v>
      </c>
      <c r="C39" s="24" t="s">
        <v>0</v>
      </c>
      <c r="D39" s="3" t="s">
        <v>0</v>
      </c>
      <c r="E39" s="24" t="s">
        <v>0</v>
      </c>
      <c r="F39" s="46" t="s">
        <v>0</v>
      </c>
      <c r="G39" s="24" t="s">
        <v>0</v>
      </c>
      <c r="H39" s="24" t="s">
        <v>0</v>
      </c>
      <c r="I39" s="3" t="s">
        <v>0</v>
      </c>
      <c r="J39" s="24" t="s">
        <v>0</v>
      </c>
      <c r="K39" s="46" t="s">
        <v>0</v>
      </c>
      <c r="M39" s="41"/>
      <c r="N39" s="40" t="s">
        <v>67</v>
      </c>
      <c r="O39" s="1" t="s">
        <v>66</v>
      </c>
      <c r="P39" s="40"/>
      <c r="Q39" s="40" t="s">
        <v>59</v>
      </c>
      <c r="R39" s="38" t="s">
        <v>60</v>
      </c>
      <c r="S39" s="24" t="s">
        <v>42</v>
      </c>
      <c r="U39" s="41"/>
      <c r="V39" s="40" t="s">
        <v>67</v>
      </c>
      <c r="W39" s="1" t="s">
        <v>66</v>
      </c>
      <c r="X39" s="40"/>
      <c r="Y39" s="40" t="s">
        <v>59</v>
      </c>
      <c r="Z39" s="38" t="s">
        <v>60</v>
      </c>
      <c r="AA39" s="24" t="s">
        <v>42</v>
      </c>
    </row>
    <row r="40" spans="1:27" ht="15.75">
      <c r="A40" s="6" t="s">
        <v>7</v>
      </c>
      <c r="B40" s="13">
        <v>78.5</v>
      </c>
      <c r="C40" s="9">
        <v>41.3</v>
      </c>
      <c r="D40" s="36">
        <v>81.900000000000006</v>
      </c>
      <c r="E40" s="44">
        <f>S40</f>
        <v>102.89999999999999</v>
      </c>
      <c r="F40" s="47">
        <f>(B40+C40+D40)-E40</f>
        <v>98.8</v>
      </c>
      <c r="G40" s="13">
        <v>102.89999999999999</v>
      </c>
      <c r="H40" s="9">
        <v>0</v>
      </c>
      <c r="I40" s="36">
        <v>49.699999999999996</v>
      </c>
      <c r="J40" s="44">
        <f>AA40</f>
        <v>119.69999999999999</v>
      </c>
      <c r="K40" s="47">
        <f>(G40+H40+I40)-J40</f>
        <v>32.900000000000006</v>
      </c>
      <c r="M40" s="42" t="s">
        <v>7</v>
      </c>
      <c r="N40" s="36">
        <v>147</v>
      </c>
      <c r="O40" s="36">
        <v>0</v>
      </c>
      <c r="P40" s="36">
        <v>0.7</v>
      </c>
      <c r="Q40" s="36">
        <f>N40*P40</f>
        <v>102.89999999999999</v>
      </c>
      <c r="R40" s="42">
        <f>O40*P40</f>
        <v>0</v>
      </c>
      <c r="S40" s="36">
        <f>Q40+R40</f>
        <v>102.89999999999999</v>
      </c>
      <c r="U40" s="42" t="s">
        <v>7</v>
      </c>
      <c r="V40" s="36">
        <v>171</v>
      </c>
      <c r="W40" s="36">
        <v>0</v>
      </c>
      <c r="X40" s="36">
        <v>0.7</v>
      </c>
      <c r="Y40" s="36">
        <f t="shared" ref="Y40:Y61" si="6">V40*X40</f>
        <v>119.69999999999999</v>
      </c>
      <c r="Z40" s="42"/>
      <c r="AA40" s="36">
        <f>Y40+Z40</f>
        <v>119.69999999999999</v>
      </c>
    </row>
    <row r="41" spans="1:27" ht="15.75">
      <c r="A41" s="6" t="s">
        <v>8</v>
      </c>
      <c r="B41" s="13">
        <v>9</v>
      </c>
      <c r="C41" s="9"/>
      <c r="D41" s="36">
        <v>139</v>
      </c>
      <c r="E41" s="44">
        <f>S41</f>
        <v>16</v>
      </c>
      <c r="F41" s="47">
        <f t="shared" ref="F41:F68" si="7">B41+C41+D41-E41</f>
        <v>132</v>
      </c>
      <c r="G41" s="13">
        <v>16</v>
      </c>
      <c r="H41" s="9">
        <v>140.38</v>
      </c>
      <c r="I41" s="36">
        <v>142</v>
      </c>
      <c r="J41" s="44">
        <f>AA41</f>
        <v>126</v>
      </c>
      <c r="K41" s="47">
        <f t="shared" ref="K41:K68" si="8">G41+H41+I41-J41</f>
        <v>172.38</v>
      </c>
      <c r="M41" s="42" t="s">
        <v>8</v>
      </c>
      <c r="N41" s="36">
        <v>16</v>
      </c>
      <c r="O41" s="36">
        <v>0</v>
      </c>
      <c r="P41" s="36">
        <v>1</v>
      </c>
      <c r="Q41" s="36">
        <f>N41*P41</f>
        <v>16</v>
      </c>
      <c r="R41" s="42">
        <f>O41*P41</f>
        <v>0</v>
      </c>
      <c r="S41" s="36">
        <f t="shared" ref="S41:S62" si="9">Q41+R41</f>
        <v>16</v>
      </c>
      <c r="U41" s="42" t="s">
        <v>8</v>
      </c>
      <c r="V41" s="36">
        <v>81</v>
      </c>
      <c r="W41" s="36">
        <v>45</v>
      </c>
      <c r="X41" s="36">
        <v>1</v>
      </c>
      <c r="Y41" s="36">
        <f t="shared" si="6"/>
        <v>81</v>
      </c>
      <c r="Z41" s="42">
        <f>W41*X41</f>
        <v>45</v>
      </c>
      <c r="AA41" s="36">
        <f t="shared" ref="AA41:AA62" si="10">Y41+Z41</f>
        <v>126</v>
      </c>
    </row>
    <row r="42" spans="1:27" ht="15.75">
      <c r="A42" s="6" t="s">
        <v>9</v>
      </c>
      <c r="B42" s="13">
        <v>245.5</v>
      </c>
      <c r="C42" s="9">
        <v>69.900000000000006</v>
      </c>
      <c r="D42" s="36">
        <v>229</v>
      </c>
      <c r="E42" s="44">
        <f>S42</f>
        <v>253</v>
      </c>
      <c r="F42" s="47">
        <f t="shared" si="7"/>
        <v>291.39999999999998</v>
      </c>
      <c r="G42" s="13">
        <v>339</v>
      </c>
      <c r="H42" s="60">
        <v>126</v>
      </c>
      <c r="I42" s="36">
        <v>152.5</v>
      </c>
      <c r="J42" s="44">
        <f>AA42</f>
        <v>316.5</v>
      </c>
      <c r="K42" s="47">
        <f t="shared" si="8"/>
        <v>301</v>
      </c>
      <c r="M42" s="42" t="s">
        <v>9</v>
      </c>
      <c r="N42" s="36">
        <v>334</v>
      </c>
      <c r="O42" s="36">
        <v>172</v>
      </c>
      <c r="P42" s="36">
        <v>0.5</v>
      </c>
      <c r="Q42" s="36">
        <f>N42*P42</f>
        <v>167</v>
      </c>
      <c r="R42" s="42">
        <f t="shared" ref="R42:R62" si="11">O42*P42</f>
        <v>86</v>
      </c>
      <c r="S42" s="36">
        <f t="shared" si="9"/>
        <v>253</v>
      </c>
      <c r="U42" s="42" t="s">
        <v>9</v>
      </c>
      <c r="V42" s="36">
        <v>407</v>
      </c>
      <c r="W42" s="36">
        <v>226</v>
      </c>
      <c r="X42" s="36">
        <v>0.5</v>
      </c>
      <c r="Y42" s="36">
        <f t="shared" si="6"/>
        <v>203.5</v>
      </c>
      <c r="Z42" s="42">
        <f t="shared" ref="Z42:Z62" si="12">W42*X42</f>
        <v>113</v>
      </c>
      <c r="AA42" s="36">
        <f t="shared" si="10"/>
        <v>316.5</v>
      </c>
    </row>
    <row r="43" spans="1:27" ht="15.75">
      <c r="A43" s="34" t="s">
        <v>51</v>
      </c>
      <c r="B43" s="13"/>
      <c r="C43" s="9">
        <v>16.2</v>
      </c>
      <c r="D43" s="36">
        <f>B43*C43</f>
        <v>0</v>
      </c>
      <c r="E43" s="44">
        <f>S43</f>
        <v>0</v>
      </c>
      <c r="F43" s="47">
        <f t="shared" si="7"/>
        <v>16.2</v>
      </c>
      <c r="G43" s="13">
        <v>0</v>
      </c>
      <c r="H43" s="9">
        <v>0</v>
      </c>
      <c r="I43" s="36">
        <v>0</v>
      </c>
      <c r="J43" s="44">
        <f>AA43</f>
        <v>0</v>
      </c>
      <c r="K43" s="47">
        <f t="shared" si="8"/>
        <v>0</v>
      </c>
      <c r="M43" s="42" t="s">
        <v>10</v>
      </c>
      <c r="N43" s="36">
        <v>0</v>
      </c>
      <c r="O43" s="36">
        <v>0</v>
      </c>
      <c r="P43" s="36">
        <v>0.59</v>
      </c>
      <c r="Q43" s="36">
        <f>N43*P43</f>
        <v>0</v>
      </c>
      <c r="R43" s="42">
        <f t="shared" si="11"/>
        <v>0</v>
      </c>
      <c r="S43" s="36">
        <f t="shared" si="9"/>
        <v>0</v>
      </c>
      <c r="U43" s="42" t="s">
        <v>10</v>
      </c>
      <c r="V43" s="36">
        <v>0</v>
      </c>
      <c r="W43" s="36">
        <v>0</v>
      </c>
      <c r="X43" s="36">
        <v>0.59</v>
      </c>
      <c r="Y43" s="36">
        <f t="shared" si="6"/>
        <v>0</v>
      </c>
      <c r="Z43" s="42">
        <f t="shared" si="12"/>
        <v>0</v>
      </c>
      <c r="AA43" s="36">
        <f t="shared" si="10"/>
        <v>0</v>
      </c>
    </row>
    <row r="44" spans="1:27" ht="15.75">
      <c r="A44" s="6" t="s">
        <v>11</v>
      </c>
      <c r="B44" s="13"/>
      <c r="C44" s="9"/>
      <c r="D44" s="36">
        <f>B44*C44</f>
        <v>0</v>
      </c>
      <c r="E44" s="44">
        <f>S44</f>
        <v>0</v>
      </c>
      <c r="F44" s="47">
        <f t="shared" si="7"/>
        <v>0</v>
      </c>
      <c r="G44" s="13">
        <v>0</v>
      </c>
      <c r="H44" s="9">
        <v>0</v>
      </c>
      <c r="I44" s="36">
        <v>0</v>
      </c>
      <c r="J44" s="44">
        <f>AA44</f>
        <v>0</v>
      </c>
      <c r="K44" s="47">
        <f t="shared" si="8"/>
        <v>0</v>
      </c>
      <c r="M44" s="42" t="s">
        <v>11</v>
      </c>
      <c r="N44" s="36">
        <v>0</v>
      </c>
      <c r="O44" s="36">
        <v>0</v>
      </c>
      <c r="P44" s="36">
        <v>0.15</v>
      </c>
      <c r="Q44" s="36">
        <f>N44*P44</f>
        <v>0</v>
      </c>
      <c r="R44" s="42">
        <f t="shared" si="11"/>
        <v>0</v>
      </c>
      <c r="S44" s="36">
        <f t="shared" si="9"/>
        <v>0</v>
      </c>
      <c r="U44" s="42" t="s">
        <v>11</v>
      </c>
      <c r="V44" s="36">
        <v>0</v>
      </c>
      <c r="W44" s="36">
        <v>0</v>
      </c>
      <c r="X44" s="36">
        <v>0.15</v>
      </c>
      <c r="Y44" s="36">
        <f t="shared" si="6"/>
        <v>0</v>
      </c>
      <c r="Z44" s="42">
        <f t="shared" si="12"/>
        <v>0</v>
      </c>
      <c r="AA44" s="36">
        <f t="shared" si="10"/>
        <v>0</v>
      </c>
    </row>
    <row r="45" spans="1:27" ht="15.75">
      <c r="A45" s="6" t="s">
        <v>12</v>
      </c>
      <c r="B45" s="13">
        <v>139</v>
      </c>
      <c r="C45" s="14">
        <v>111.5</v>
      </c>
      <c r="D45" s="36">
        <v>61</v>
      </c>
      <c r="E45" s="44">
        <f>S45</f>
        <v>229</v>
      </c>
      <c r="F45" s="47">
        <f t="shared" si="7"/>
        <v>82.5</v>
      </c>
      <c r="G45" s="13">
        <v>229</v>
      </c>
      <c r="H45" s="14">
        <v>0</v>
      </c>
      <c r="I45" s="36">
        <v>128</v>
      </c>
      <c r="J45" s="44">
        <f>AA45</f>
        <v>299</v>
      </c>
      <c r="K45" s="47">
        <f t="shared" si="8"/>
        <v>58</v>
      </c>
      <c r="M45" s="42" t="s">
        <v>12</v>
      </c>
      <c r="N45" s="36">
        <v>118</v>
      </c>
      <c r="O45" s="36">
        <v>111</v>
      </c>
      <c r="P45" s="36">
        <v>1</v>
      </c>
      <c r="Q45" s="36">
        <f>N45*P45</f>
        <v>118</v>
      </c>
      <c r="R45" s="42">
        <f t="shared" si="11"/>
        <v>111</v>
      </c>
      <c r="S45" s="36">
        <f t="shared" si="9"/>
        <v>229</v>
      </c>
      <c r="U45" s="42" t="s">
        <v>12</v>
      </c>
      <c r="V45" s="36">
        <v>179</v>
      </c>
      <c r="W45" s="36">
        <v>120</v>
      </c>
      <c r="X45" s="36">
        <v>1</v>
      </c>
      <c r="Y45" s="36">
        <f t="shared" si="6"/>
        <v>179</v>
      </c>
      <c r="Z45" s="42">
        <f t="shared" si="12"/>
        <v>120</v>
      </c>
      <c r="AA45" s="36">
        <f t="shared" si="10"/>
        <v>299</v>
      </c>
    </row>
    <row r="46" spans="1:27" ht="15.75">
      <c r="A46" s="6" t="s">
        <v>13</v>
      </c>
      <c r="B46" s="13">
        <v>39</v>
      </c>
      <c r="C46" s="14"/>
      <c r="D46" s="36">
        <v>46</v>
      </c>
      <c r="E46" s="44">
        <f>S46</f>
        <v>33</v>
      </c>
      <c r="F46" s="47">
        <f t="shared" si="7"/>
        <v>52</v>
      </c>
      <c r="G46" s="13">
        <v>33</v>
      </c>
      <c r="H46" s="14">
        <v>0</v>
      </c>
      <c r="I46" s="36">
        <v>121</v>
      </c>
      <c r="J46" s="44">
        <f>AA46</f>
        <v>71</v>
      </c>
      <c r="K46" s="47">
        <f t="shared" si="8"/>
        <v>83</v>
      </c>
      <c r="M46" s="42" t="s">
        <v>13</v>
      </c>
      <c r="N46" s="36">
        <v>33</v>
      </c>
      <c r="O46" s="36">
        <v>0</v>
      </c>
      <c r="P46" s="36">
        <v>1</v>
      </c>
      <c r="Q46" s="36">
        <f>N46*P46</f>
        <v>33</v>
      </c>
      <c r="R46" s="42">
        <f t="shared" si="11"/>
        <v>0</v>
      </c>
      <c r="S46" s="36">
        <f t="shared" si="9"/>
        <v>33</v>
      </c>
      <c r="U46" s="42" t="s">
        <v>13</v>
      </c>
      <c r="V46" s="36">
        <v>71</v>
      </c>
      <c r="W46" s="36">
        <v>0</v>
      </c>
      <c r="X46" s="36">
        <v>1</v>
      </c>
      <c r="Y46" s="36">
        <f t="shared" si="6"/>
        <v>71</v>
      </c>
      <c r="Z46" s="42">
        <f t="shared" si="12"/>
        <v>0</v>
      </c>
      <c r="AA46" s="36">
        <f t="shared" si="10"/>
        <v>71</v>
      </c>
    </row>
    <row r="47" spans="1:27" ht="15.75">
      <c r="A47" s="6" t="s">
        <v>14</v>
      </c>
      <c r="B47" s="13">
        <v>167.6</v>
      </c>
      <c r="C47" s="14"/>
      <c r="D47" s="36">
        <v>75.2</v>
      </c>
      <c r="E47" s="44">
        <f>S47</f>
        <v>140</v>
      </c>
      <c r="F47" s="47">
        <f t="shared" si="7"/>
        <v>102.80000000000001</v>
      </c>
      <c r="G47" s="13">
        <v>225.8</v>
      </c>
      <c r="H47" s="14">
        <v>0</v>
      </c>
      <c r="I47" s="36">
        <v>96.800000000000011</v>
      </c>
      <c r="J47" s="44">
        <f>AA47</f>
        <v>164.8</v>
      </c>
      <c r="K47" s="47">
        <f t="shared" si="8"/>
        <v>157.80000000000001</v>
      </c>
      <c r="M47" s="42" t="s">
        <v>14</v>
      </c>
      <c r="N47" s="36">
        <v>207</v>
      </c>
      <c r="O47" s="36">
        <v>143</v>
      </c>
      <c r="P47" s="36">
        <v>0.4</v>
      </c>
      <c r="Q47" s="36">
        <f>N47*P47</f>
        <v>82.800000000000011</v>
      </c>
      <c r="R47" s="42">
        <f t="shared" si="11"/>
        <v>57.2</v>
      </c>
      <c r="S47" s="36">
        <f t="shared" si="9"/>
        <v>140</v>
      </c>
      <c r="U47" s="42" t="s">
        <v>14</v>
      </c>
      <c r="V47" s="36">
        <v>285</v>
      </c>
      <c r="W47" s="36">
        <v>127</v>
      </c>
      <c r="X47" s="36">
        <v>0.4</v>
      </c>
      <c r="Y47" s="36">
        <f t="shared" si="6"/>
        <v>114</v>
      </c>
      <c r="Z47" s="42">
        <f t="shared" si="12"/>
        <v>50.800000000000004</v>
      </c>
      <c r="AA47" s="36">
        <f t="shared" si="10"/>
        <v>164.8</v>
      </c>
    </row>
    <row r="48" spans="1:27" ht="15.75">
      <c r="A48" s="6" t="s">
        <v>15</v>
      </c>
      <c r="B48" s="13">
        <v>101.6</v>
      </c>
      <c r="C48" s="14">
        <v>93</v>
      </c>
      <c r="D48" s="36">
        <v>38.5</v>
      </c>
      <c r="E48" s="44">
        <f>S48</f>
        <v>118.99999999999999</v>
      </c>
      <c r="F48" s="47">
        <f t="shared" si="7"/>
        <v>114.10000000000001</v>
      </c>
      <c r="G48" s="13">
        <v>137.89999999999998</v>
      </c>
      <c r="H48" s="14">
        <v>93.06</v>
      </c>
      <c r="I48" s="36">
        <v>48.3</v>
      </c>
      <c r="J48" s="44">
        <f>AA48</f>
        <v>154</v>
      </c>
      <c r="K48" s="47">
        <f t="shared" si="8"/>
        <v>125.25999999999999</v>
      </c>
      <c r="M48" s="42" t="s">
        <v>15</v>
      </c>
      <c r="N48" s="36">
        <v>107</v>
      </c>
      <c r="O48" s="36">
        <v>63</v>
      </c>
      <c r="P48" s="36">
        <v>0.7</v>
      </c>
      <c r="Q48" s="36">
        <f>N48*P48</f>
        <v>74.899999999999991</v>
      </c>
      <c r="R48" s="42">
        <f t="shared" si="11"/>
        <v>44.099999999999994</v>
      </c>
      <c r="S48" s="36">
        <f t="shared" si="9"/>
        <v>118.99999999999999</v>
      </c>
      <c r="U48" s="42" t="s">
        <v>15</v>
      </c>
      <c r="V48" s="36">
        <v>120</v>
      </c>
      <c r="W48" s="36">
        <v>100</v>
      </c>
      <c r="X48" s="36">
        <v>0.7</v>
      </c>
      <c r="Y48" s="36">
        <f t="shared" si="6"/>
        <v>84</v>
      </c>
      <c r="Z48" s="42">
        <f t="shared" si="12"/>
        <v>70</v>
      </c>
      <c r="AA48" s="36">
        <f t="shared" si="10"/>
        <v>154</v>
      </c>
    </row>
    <row r="49" spans="1:27" ht="15.75">
      <c r="A49" s="6" t="s">
        <v>16</v>
      </c>
      <c r="B49" s="13">
        <v>9</v>
      </c>
      <c r="C49" s="14"/>
      <c r="D49" s="36">
        <f>B49*C49</f>
        <v>0</v>
      </c>
      <c r="E49" s="44">
        <f>S49</f>
        <v>0</v>
      </c>
      <c r="F49" s="47">
        <f t="shared" si="7"/>
        <v>9</v>
      </c>
      <c r="G49" s="13">
        <v>0</v>
      </c>
      <c r="H49" s="14">
        <v>0</v>
      </c>
      <c r="I49" s="36">
        <v>127.60000000000001</v>
      </c>
      <c r="J49" s="44">
        <f>AA49</f>
        <v>0</v>
      </c>
      <c r="K49" s="47">
        <f t="shared" si="8"/>
        <v>127.60000000000001</v>
      </c>
      <c r="M49" s="42" t="s">
        <v>16</v>
      </c>
      <c r="N49" s="36">
        <v>0</v>
      </c>
      <c r="O49" s="36">
        <v>0</v>
      </c>
      <c r="P49" s="36">
        <v>0.4</v>
      </c>
      <c r="Q49" s="36">
        <f>N49*P49</f>
        <v>0</v>
      </c>
      <c r="R49" s="42">
        <f t="shared" si="11"/>
        <v>0</v>
      </c>
      <c r="S49" s="36">
        <f t="shared" si="9"/>
        <v>0</v>
      </c>
      <c r="U49" s="42" t="s">
        <v>16</v>
      </c>
      <c r="V49" s="36">
        <v>0</v>
      </c>
      <c r="W49" s="36">
        <v>0</v>
      </c>
      <c r="X49" s="36">
        <v>0.4</v>
      </c>
      <c r="Y49" s="36">
        <f t="shared" si="6"/>
        <v>0</v>
      </c>
      <c r="Z49" s="42">
        <f t="shared" si="12"/>
        <v>0</v>
      </c>
      <c r="AA49" s="36">
        <f t="shared" si="10"/>
        <v>0</v>
      </c>
    </row>
    <row r="50" spans="1:27" ht="15.75">
      <c r="A50" s="52" t="s">
        <v>62</v>
      </c>
      <c r="B50" s="13">
        <v>136.80000000000001</v>
      </c>
      <c r="C50" s="9"/>
      <c r="D50" s="36">
        <v>43.2</v>
      </c>
      <c r="E50" s="44">
        <f>S50</f>
        <v>44.400000000000006</v>
      </c>
      <c r="F50" s="47">
        <f t="shared" si="7"/>
        <v>135.6</v>
      </c>
      <c r="G50" s="13">
        <v>83.6</v>
      </c>
      <c r="H50" s="9">
        <v>0</v>
      </c>
      <c r="I50" s="36">
        <v>0</v>
      </c>
      <c r="J50" s="44">
        <f>AA50</f>
        <v>46.600000000000009</v>
      </c>
      <c r="K50" s="47">
        <f t="shared" si="8"/>
        <v>36.999999999999986</v>
      </c>
      <c r="M50" s="42" t="s">
        <v>17</v>
      </c>
      <c r="N50" s="36">
        <v>173</v>
      </c>
      <c r="O50" s="36">
        <v>49</v>
      </c>
      <c r="P50" s="36">
        <v>0.2</v>
      </c>
      <c r="Q50" s="36">
        <f>N50*P50</f>
        <v>34.6</v>
      </c>
      <c r="R50" s="43">
        <f t="shared" si="11"/>
        <v>9.8000000000000007</v>
      </c>
      <c r="S50" s="36">
        <f t="shared" si="9"/>
        <v>44.400000000000006</v>
      </c>
      <c r="U50" s="42" t="s">
        <v>17</v>
      </c>
      <c r="V50" s="36">
        <v>184</v>
      </c>
      <c r="W50" s="36">
        <v>49</v>
      </c>
      <c r="X50" s="36">
        <v>0.2</v>
      </c>
      <c r="Y50" s="36">
        <f t="shared" si="6"/>
        <v>36.800000000000004</v>
      </c>
      <c r="Z50" s="42">
        <f t="shared" si="12"/>
        <v>9.8000000000000007</v>
      </c>
      <c r="AA50" s="36">
        <f t="shared" si="10"/>
        <v>46.600000000000009</v>
      </c>
    </row>
    <row r="51" spans="1:27" ht="15.75">
      <c r="A51" s="34" t="s">
        <v>54</v>
      </c>
      <c r="B51" s="13">
        <v>95.04</v>
      </c>
      <c r="C51" s="9"/>
      <c r="D51" s="36">
        <v>5.76</v>
      </c>
      <c r="E51" s="44">
        <f>S51</f>
        <v>17.440000000000001</v>
      </c>
      <c r="F51" s="47">
        <f t="shared" si="7"/>
        <v>83.360000000000014</v>
      </c>
      <c r="G51" s="13">
        <v>73.72</v>
      </c>
      <c r="H51" s="9">
        <v>0</v>
      </c>
      <c r="I51" s="36">
        <v>8.9600000000000009</v>
      </c>
      <c r="J51" s="44">
        <f>AA51</f>
        <v>25.92</v>
      </c>
      <c r="K51" s="47">
        <f t="shared" si="8"/>
        <v>56.760000000000005</v>
      </c>
      <c r="M51" s="42" t="s">
        <v>18</v>
      </c>
      <c r="N51" s="36">
        <v>42</v>
      </c>
      <c r="O51" s="36">
        <v>67</v>
      </c>
      <c r="P51" s="36">
        <v>0.16</v>
      </c>
      <c r="Q51" s="36">
        <f>N51*P51</f>
        <v>6.72</v>
      </c>
      <c r="R51" s="42">
        <f t="shared" si="11"/>
        <v>10.72</v>
      </c>
      <c r="S51" s="36">
        <f t="shared" si="9"/>
        <v>17.440000000000001</v>
      </c>
      <c r="U51" s="42" t="s">
        <v>18</v>
      </c>
      <c r="V51" s="36">
        <v>85</v>
      </c>
      <c r="W51" s="36">
        <v>77</v>
      </c>
      <c r="X51" s="36">
        <v>0.16</v>
      </c>
      <c r="Y51" s="36">
        <f t="shared" si="6"/>
        <v>13.6</v>
      </c>
      <c r="Z51" s="42">
        <f t="shared" si="12"/>
        <v>12.32</v>
      </c>
      <c r="AA51" s="36">
        <f t="shared" si="10"/>
        <v>25.92</v>
      </c>
    </row>
    <row r="52" spans="1:27" ht="15.75">
      <c r="A52" s="6" t="s">
        <v>19</v>
      </c>
      <c r="B52" s="13">
        <v>29.16</v>
      </c>
      <c r="C52" s="14"/>
      <c r="D52" s="36">
        <v>13.44</v>
      </c>
      <c r="E52" s="44">
        <f>S52</f>
        <v>8.64</v>
      </c>
      <c r="F52" s="47">
        <f t="shared" si="7"/>
        <v>33.96</v>
      </c>
      <c r="G52" s="13">
        <v>8.64</v>
      </c>
      <c r="H52" s="14">
        <v>0</v>
      </c>
      <c r="I52" s="36">
        <v>31.439999999999998</v>
      </c>
      <c r="J52" s="44">
        <f>AA52</f>
        <v>21.96</v>
      </c>
      <c r="K52" s="47">
        <f t="shared" si="8"/>
        <v>18.119999999999997</v>
      </c>
      <c r="M52" s="42" t="s">
        <v>19</v>
      </c>
      <c r="N52" s="36">
        <v>72</v>
      </c>
      <c r="O52" s="36">
        <v>0</v>
      </c>
      <c r="P52" s="36">
        <v>0.12</v>
      </c>
      <c r="Q52" s="36">
        <f>N52*P52</f>
        <v>8.64</v>
      </c>
      <c r="R52" s="42">
        <f t="shared" si="11"/>
        <v>0</v>
      </c>
      <c r="S52" s="36">
        <f t="shared" si="9"/>
        <v>8.64</v>
      </c>
      <c r="U52" s="42" t="s">
        <v>19</v>
      </c>
      <c r="V52" s="36">
        <v>183</v>
      </c>
      <c r="W52" s="36">
        <v>0</v>
      </c>
      <c r="X52" s="36">
        <v>0.12</v>
      </c>
      <c r="Y52" s="36">
        <f t="shared" si="6"/>
        <v>21.96</v>
      </c>
      <c r="Z52" s="42">
        <f t="shared" si="12"/>
        <v>0</v>
      </c>
      <c r="AA52" s="36">
        <f t="shared" si="10"/>
        <v>21.96</v>
      </c>
    </row>
    <row r="53" spans="1:27" ht="15.75">
      <c r="A53" s="6" t="s">
        <v>20</v>
      </c>
      <c r="B53" s="13">
        <v>12.8</v>
      </c>
      <c r="C53" s="14"/>
      <c r="D53" s="36">
        <v>6.8</v>
      </c>
      <c r="E53" s="44">
        <f>S53</f>
        <v>14.8</v>
      </c>
      <c r="F53" s="47">
        <f t="shared" si="7"/>
        <v>4.8000000000000007</v>
      </c>
      <c r="G53" s="13">
        <v>14.8</v>
      </c>
      <c r="H53" s="14">
        <v>0</v>
      </c>
      <c r="I53" s="36">
        <v>12</v>
      </c>
      <c r="J53" s="44">
        <f>AA53</f>
        <v>8</v>
      </c>
      <c r="K53" s="47">
        <f t="shared" si="8"/>
        <v>18.8</v>
      </c>
      <c r="M53" s="42" t="s">
        <v>20</v>
      </c>
      <c r="N53" s="36">
        <v>37</v>
      </c>
      <c r="O53" s="36">
        <v>0</v>
      </c>
      <c r="P53" s="36">
        <v>0.4</v>
      </c>
      <c r="Q53" s="36">
        <f>N53*P53</f>
        <v>14.8</v>
      </c>
      <c r="R53" s="42">
        <f t="shared" si="11"/>
        <v>0</v>
      </c>
      <c r="S53" s="36">
        <f t="shared" si="9"/>
        <v>14.8</v>
      </c>
      <c r="U53" s="42" t="s">
        <v>20</v>
      </c>
      <c r="V53" s="36">
        <v>20</v>
      </c>
      <c r="W53" s="36">
        <v>0</v>
      </c>
      <c r="X53" s="36">
        <v>0.4</v>
      </c>
      <c r="Y53" s="36">
        <f t="shared" si="6"/>
        <v>8</v>
      </c>
      <c r="Z53" s="42">
        <f t="shared" si="12"/>
        <v>0</v>
      </c>
      <c r="AA53" s="36">
        <f t="shared" si="10"/>
        <v>8</v>
      </c>
    </row>
    <row r="54" spans="1:27" ht="15.75">
      <c r="A54" s="6" t="s">
        <v>21</v>
      </c>
      <c r="B54" s="13">
        <v>194</v>
      </c>
      <c r="C54" s="14"/>
      <c r="D54" s="36">
        <v>38</v>
      </c>
      <c r="E54" s="44">
        <f>S54</f>
        <v>212</v>
      </c>
      <c r="F54" s="47">
        <f t="shared" si="7"/>
        <v>20</v>
      </c>
      <c r="G54" s="13">
        <v>212</v>
      </c>
      <c r="H54" s="14">
        <v>0</v>
      </c>
      <c r="I54" s="36">
        <v>37</v>
      </c>
      <c r="J54" s="44">
        <f>AA54</f>
        <v>108</v>
      </c>
      <c r="K54" s="47">
        <f t="shared" si="8"/>
        <v>141</v>
      </c>
      <c r="M54" s="42" t="s">
        <v>21</v>
      </c>
      <c r="N54" s="36">
        <v>122</v>
      </c>
      <c r="O54" s="36">
        <v>90</v>
      </c>
      <c r="P54" s="36">
        <v>1</v>
      </c>
      <c r="Q54" s="36">
        <f>N54*P54</f>
        <v>122</v>
      </c>
      <c r="R54" s="42">
        <f t="shared" si="11"/>
        <v>90</v>
      </c>
      <c r="S54" s="36">
        <f t="shared" si="9"/>
        <v>212</v>
      </c>
      <c r="U54" s="42" t="s">
        <v>21</v>
      </c>
      <c r="V54" s="36">
        <v>108</v>
      </c>
      <c r="W54" s="36">
        <v>0</v>
      </c>
      <c r="X54" s="36">
        <v>1</v>
      </c>
      <c r="Y54" s="36">
        <f t="shared" si="6"/>
        <v>108</v>
      </c>
      <c r="Z54" s="42">
        <f t="shared" si="12"/>
        <v>0</v>
      </c>
      <c r="AA54" s="36">
        <f t="shared" si="10"/>
        <v>108</v>
      </c>
    </row>
    <row r="55" spans="1:27" ht="15.75">
      <c r="A55" s="6" t="s">
        <v>22</v>
      </c>
      <c r="B55" s="13"/>
      <c r="C55" s="9"/>
      <c r="D55" s="36">
        <f>B55*C55</f>
        <v>0</v>
      </c>
      <c r="E55" s="44">
        <f>S55</f>
        <v>0</v>
      </c>
      <c r="F55" s="47">
        <f t="shared" si="7"/>
        <v>0</v>
      </c>
      <c r="G55" s="13">
        <v>0</v>
      </c>
      <c r="H55" s="9">
        <v>0</v>
      </c>
      <c r="I55" s="36">
        <v>0</v>
      </c>
      <c r="J55" s="44">
        <f>AA55</f>
        <v>0</v>
      </c>
      <c r="K55" s="47">
        <f t="shared" si="8"/>
        <v>0</v>
      </c>
      <c r="M55" s="42" t="s">
        <v>22</v>
      </c>
      <c r="N55" s="36">
        <v>0</v>
      </c>
      <c r="O55" s="36">
        <v>0</v>
      </c>
      <c r="P55" s="36">
        <v>1</v>
      </c>
      <c r="Q55" s="36">
        <f>N55*P55</f>
        <v>0</v>
      </c>
      <c r="R55" s="42">
        <f t="shared" si="11"/>
        <v>0</v>
      </c>
      <c r="S55" s="36">
        <f t="shared" si="9"/>
        <v>0</v>
      </c>
      <c r="U55" s="42" t="s">
        <v>22</v>
      </c>
      <c r="V55" s="36">
        <v>0</v>
      </c>
      <c r="W55" s="36">
        <v>0</v>
      </c>
      <c r="X55" s="36">
        <v>1</v>
      </c>
      <c r="Y55" s="36">
        <f t="shared" si="6"/>
        <v>0</v>
      </c>
      <c r="Z55" s="42">
        <f t="shared" si="12"/>
        <v>0</v>
      </c>
      <c r="AA55" s="36">
        <f t="shared" si="10"/>
        <v>0</v>
      </c>
    </row>
    <row r="56" spans="1:27" ht="15.75">
      <c r="A56" s="6" t="s">
        <v>23</v>
      </c>
      <c r="B56" s="13">
        <v>24</v>
      </c>
      <c r="C56" s="14"/>
      <c r="D56" s="36">
        <v>41</v>
      </c>
      <c r="E56" s="44">
        <f>S56</f>
        <v>25</v>
      </c>
      <c r="F56" s="47">
        <f t="shared" si="7"/>
        <v>40</v>
      </c>
      <c r="G56" s="13">
        <v>50</v>
      </c>
      <c r="H56" s="14">
        <v>0</v>
      </c>
      <c r="I56" s="36">
        <v>112</v>
      </c>
      <c r="J56" s="44">
        <f>AA56</f>
        <v>112</v>
      </c>
      <c r="K56" s="47">
        <f t="shared" si="8"/>
        <v>50</v>
      </c>
      <c r="M56" s="42" t="s">
        <v>23</v>
      </c>
      <c r="N56" s="36">
        <v>25</v>
      </c>
      <c r="O56" s="36">
        <v>0</v>
      </c>
      <c r="P56" s="36">
        <v>1</v>
      </c>
      <c r="Q56" s="36">
        <f>N56*P56</f>
        <v>25</v>
      </c>
      <c r="R56" s="42">
        <f t="shared" si="11"/>
        <v>0</v>
      </c>
      <c r="S56" s="36">
        <f t="shared" si="9"/>
        <v>25</v>
      </c>
      <c r="U56" s="42" t="s">
        <v>23</v>
      </c>
      <c r="V56" s="36">
        <v>112</v>
      </c>
      <c r="W56" s="36">
        <v>0</v>
      </c>
      <c r="X56" s="36">
        <v>1</v>
      </c>
      <c r="Y56" s="36">
        <f t="shared" si="6"/>
        <v>112</v>
      </c>
      <c r="Z56" s="42">
        <f t="shared" si="12"/>
        <v>0</v>
      </c>
      <c r="AA56" s="36">
        <f t="shared" si="10"/>
        <v>112</v>
      </c>
    </row>
    <row r="57" spans="1:27" ht="15.75">
      <c r="A57" s="6" t="s">
        <v>24</v>
      </c>
      <c r="B57" s="13">
        <v>143</v>
      </c>
      <c r="C57" s="14"/>
      <c r="D57" s="36">
        <v>27.5</v>
      </c>
      <c r="E57" s="44">
        <f>S57</f>
        <v>104.5</v>
      </c>
      <c r="F57" s="47">
        <f t="shared" si="7"/>
        <v>66</v>
      </c>
      <c r="G57" s="13">
        <v>137.5</v>
      </c>
      <c r="H57" s="14">
        <v>48.06</v>
      </c>
      <c r="I57" s="36">
        <v>58.5</v>
      </c>
      <c r="J57" s="44">
        <f>AA57</f>
        <v>143.5</v>
      </c>
      <c r="K57" s="47">
        <f t="shared" si="8"/>
        <v>100.56</v>
      </c>
      <c r="M57" s="42" t="s">
        <v>24</v>
      </c>
      <c r="N57" s="36">
        <v>105</v>
      </c>
      <c r="O57" s="36">
        <v>104</v>
      </c>
      <c r="P57" s="36">
        <v>0.5</v>
      </c>
      <c r="Q57" s="36">
        <f>N57*P57</f>
        <v>52.5</v>
      </c>
      <c r="R57" s="42">
        <f t="shared" si="11"/>
        <v>52</v>
      </c>
      <c r="S57" s="36">
        <f t="shared" si="9"/>
        <v>104.5</v>
      </c>
      <c r="U57" s="42" t="s">
        <v>24</v>
      </c>
      <c r="V57" s="36">
        <v>152</v>
      </c>
      <c r="W57" s="36">
        <v>135</v>
      </c>
      <c r="X57" s="36">
        <v>0.5</v>
      </c>
      <c r="Y57" s="36">
        <f t="shared" si="6"/>
        <v>76</v>
      </c>
      <c r="Z57" s="42">
        <f t="shared" si="12"/>
        <v>67.5</v>
      </c>
      <c r="AA57" s="36">
        <f t="shared" si="10"/>
        <v>143.5</v>
      </c>
    </row>
    <row r="58" spans="1:27" ht="15.75">
      <c r="A58" s="6" t="s">
        <v>25</v>
      </c>
      <c r="B58" s="13">
        <v>90</v>
      </c>
      <c r="C58" s="14"/>
      <c r="D58" s="36">
        <v>5.2</v>
      </c>
      <c r="E58" s="44">
        <f>S58</f>
        <v>14.4</v>
      </c>
      <c r="F58" s="47">
        <f t="shared" si="7"/>
        <v>80.8</v>
      </c>
      <c r="G58" s="13">
        <v>34.4</v>
      </c>
      <c r="H58" s="14">
        <v>0</v>
      </c>
      <c r="I58" s="36">
        <v>8</v>
      </c>
      <c r="J58" s="44">
        <f>AA58</f>
        <v>15</v>
      </c>
      <c r="K58" s="47">
        <f t="shared" si="8"/>
        <v>27.4</v>
      </c>
      <c r="M58" s="42" t="s">
        <v>25</v>
      </c>
      <c r="N58" s="36">
        <v>27</v>
      </c>
      <c r="O58" s="36">
        <v>45</v>
      </c>
      <c r="P58" s="36">
        <v>0.2</v>
      </c>
      <c r="Q58" s="36">
        <f>N58*P58</f>
        <v>5.4</v>
      </c>
      <c r="R58" s="43">
        <f t="shared" si="11"/>
        <v>9</v>
      </c>
      <c r="S58" s="36">
        <f t="shared" si="9"/>
        <v>14.4</v>
      </c>
      <c r="U58" s="42" t="s">
        <v>25</v>
      </c>
      <c r="V58" s="36">
        <v>35</v>
      </c>
      <c r="W58" s="36">
        <v>40</v>
      </c>
      <c r="X58" s="36">
        <v>0.2</v>
      </c>
      <c r="Y58" s="36">
        <f t="shared" si="6"/>
        <v>7</v>
      </c>
      <c r="Z58" s="42">
        <f t="shared" si="12"/>
        <v>8</v>
      </c>
      <c r="AA58" s="36">
        <f t="shared" si="10"/>
        <v>15</v>
      </c>
    </row>
    <row r="59" spans="1:27" ht="15.75">
      <c r="A59" s="7" t="s">
        <v>26</v>
      </c>
      <c r="B59" s="13">
        <v>12</v>
      </c>
      <c r="C59" s="14"/>
      <c r="D59" s="36">
        <v>3.6</v>
      </c>
      <c r="E59" s="44">
        <f>S59</f>
        <v>1.92</v>
      </c>
      <c r="F59" s="47">
        <f t="shared" si="7"/>
        <v>13.68</v>
      </c>
      <c r="G59" s="13">
        <v>12.48</v>
      </c>
      <c r="H59" s="14">
        <v>0</v>
      </c>
      <c r="I59" s="36">
        <v>4.4399999999999995</v>
      </c>
      <c r="J59" s="44">
        <f>AA59</f>
        <v>1.44</v>
      </c>
      <c r="K59" s="47">
        <f t="shared" si="8"/>
        <v>15.480000000000002</v>
      </c>
      <c r="M59" s="42" t="s">
        <v>26</v>
      </c>
      <c r="N59" s="36">
        <v>4</v>
      </c>
      <c r="O59" s="36">
        <v>12</v>
      </c>
      <c r="P59" s="36">
        <v>0.12</v>
      </c>
      <c r="Q59" s="36">
        <f>N59*P59</f>
        <v>0.48</v>
      </c>
      <c r="R59" s="43">
        <f t="shared" si="11"/>
        <v>1.44</v>
      </c>
      <c r="S59" s="36">
        <f t="shared" si="9"/>
        <v>1.92</v>
      </c>
      <c r="U59" s="42" t="s">
        <v>26</v>
      </c>
      <c r="V59" s="36">
        <v>0</v>
      </c>
      <c r="W59" s="36">
        <v>12</v>
      </c>
      <c r="X59" s="36">
        <v>0.12</v>
      </c>
      <c r="Y59" s="36">
        <f t="shared" si="6"/>
        <v>0</v>
      </c>
      <c r="Z59" s="42">
        <f t="shared" si="12"/>
        <v>1.44</v>
      </c>
      <c r="AA59" s="36">
        <f t="shared" si="10"/>
        <v>1.44</v>
      </c>
    </row>
    <row r="60" spans="1:27" ht="15.75">
      <c r="A60" s="8" t="s">
        <v>52</v>
      </c>
      <c r="B60" s="13"/>
      <c r="C60" s="9">
        <v>57.6</v>
      </c>
      <c r="D60" s="36">
        <v>15.6</v>
      </c>
      <c r="E60" s="44">
        <f>S60</f>
        <v>0</v>
      </c>
      <c r="F60" s="47">
        <f t="shared" si="7"/>
        <v>73.2</v>
      </c>
      <c r="G60" s="13">
        <v>0</v>
      </c>
      <c r="H60" s="60">
        <v>16.8</v>
      </c>
      <c r="I60" s="36">
        <v>0</v>
      </c>
      <c r="J60" s="44">
        <f>AA60</f>
        <v>0</v>
      </c>
      <c r="K60" s="47">
        <f t="shared" si="8"/>
        <v>16.8</v>
      </c>
      <c r="M60" s="42" t="s">
        <v>27</v>
      </c>
      <c r="N60" s="36">
        <v>0</v>
      </c>
      <c r="O60" s="36">
        <v>0</v>
      </c>
      <c r="P60" s="36">
        <v>0.2</v>
      </c>
      <c r="Q60" s="36">
        <f>N60*P60</f>
        <v>0</v>
      </c>
      <c r="R60" s="42">
        <f t="shared" si="11"/>
        <v>0</v>
      </c>
      <c r="S60" s="36">
        <f t="shared" si="9"/>
        <v>0</v>
      </c>
      <c r="U60" s="42" t="s">
        <v>27</v>
      </c>
      <c r="V60" s="36">
        <v>0</v>
      </c>
      <c r="W60" s="36">
        <v>0</v>
      </c>
      <c r="X60" s="36">
        <v>0.2</v>
      </c>
      <c r="Y60" s="36">
        <f t="shared" si="6"/>
        <v>0</v>
      </c>
      <c r="Z60" s="42">
        <f t="shared" si="12"/>
        <v>0</v>
      </c>
      <c r="AA60" s="36">
        <f t="shared" si="10"/>
        <v>0</v>
      </c>
    </row>
    <row r="61" spans="1:27" ht="15.75">
      <c r="A61" s="7" t="s">
        <v>28</v>
      </c>
      <c r="B61" s="13">
        <v>0.25</v>
      </c>
      <c r="C61" s="9"/>
      <c r="D61" s="36">
        <v>0.25</v>
      </c>
      <c r="E61" s="44">
        <f>S61</f>
        <v>0.5</v>
      </c>
      <c r="F61" s="47">
        <f t="shared" si="7"/>
        <v>0</v>
      </c>
      <c r="G61" s="13">
        <v>0.5</v>
      </c>
      <c r="H61" s="9">
        <v>0</v>
      </c>
      <c r="I61" s="36">
        <v>0</v>
      </c>
      <c r="J61" s="44">
        <f>AA61</f>
        <v>1.75</v>
      </c>
      <c r="K61" s="47">
        <f t="shared" si="8"/>
        <v>-1.25</v>
      </c>
      <c r="M61" s="42" t="s">
        <v>28</v>
      </c>
      <c r="N61" s="36">
        <v>2</v>
      </c>
      <c r="O61" s="36">
        <v>0</v>
      </c>
      <c r="P61" s="36">
        <v>0.25</v>
      </c>
      <c r="Q61" s="36">
        <f>N61*P61</f>
        <v>0.5</v>
      </c>
      <c r="R61" s="42">
        <f t="shared" si="11"/>
        <v>0</v>
      </c>
      <c r="S61" s="36">
        <f t="shared" si="9"/>
        <v>0.5</v>
      </c>
      <c r="U61" s="42" t="s">
        <v>28</v>
      </c>
      <c r="V61" s="36">
        <v>7</v>
      </c>
      <c r="W61" s="36">
        <v>0</v>
      </c>
      <c r="X61" s="36">
        <v>0.25</v>
      </c>
      <c r="Y61" s="36">
        <f t="shared" si="6"/>
        <v>1.75</v>
      </c>
      <c r="Z61" s="42">
        <f t="shared" si="12"/>
        <v>0</v>
      </c>
      <c r="AA61" s="36">
        <f t="shared" si="10"/>
        <v>1.75</v>
      </c>
    </row>
    <row r="62" spans="1:27" ht="15.75">
      <c r="A62" s="7" t="s">
        <v>29</v>
      </c>
      <c r="B62" s="13">
        <v>45</v>
      </c>
      <c r="C62" s="14">
        <v>28</v>
      </c>
      <c r="D62" s="9"/>
      <c r="E62" s="44">
        <f>S62</f>
        <v>0</v>
      </c>
      <c r="F62" s="47">
        <f t="shared" si="7"/>
        <v>73</v>
      </c>
      <c r="G62" s="13">
        <v>0</v>
      </c>
      <c r="H62" s="14">
        <v>0</v>
      </c>
      <c r="I62" s="9">
        <v>1.75</v>
      </c>
      <c r="J62" s="44">
        <f>AA62</f>
        <v>0</v>
      </c>
      <c r="K62" s="47">
        <f t="shared" si="8"/>
        <v>1.75</v>
      </c>
      <c r="M62" s="42" t="s">
        <v>29</v>
      </c>
      <c r="N62" s="36">
        <v>0</v>
      </c>
      <c r="O62" s="36">
        <v>0</v>
      </c>
      <c r="P62" s="36"/>
      <c r="Q62" s="36"/>
      <c r="R62" s="42">
        <f t="shared" si="11"/>
        <v>0</v>
      </c>
      <c r="S62" s="36">
        <f t="shared" si="9"/>
        <v>0</v>
      </c>
      <c r="U62" s="42" t="s">
        <v>29</v>
      </c>
      <c r="V62" s="36">
        <v>0</v>
      </c>
      <c r="W62" s="36">
        <v>0</v>
      </c>
      <c r="X62" s="36"/>
      <c r="Y62" s="36"/>
      <c r="Z62" s="42">
        <f t="shared" si="12"/>
        <v>0</v>
      </c>
      <c r="AA62" s="36">
        <f t="shared" si="10"/>
        <v>0</v>
      </c>
    </row>
    <row r="63" spans="1:27" ht="15.75">
      <c r="A63" s="8" t="s">
        <v>32</v>
      </c>
      <c r="B63" s="13"/>
      <c r="C63" s="9"/>
      <c r="D63" s="9"/>
      <c r="E63" s="44"/>
      <c r="F63" s="47">
        <f t="shared" si="7"/>
        <v>0</v>
      </c>
      <c r="G63" s="13"/>
      <c r="H63" s="9">
        <v>76.37</v>
      </c>
      <c r="I63" s="9">
        <v>3.12</v>
      </c>
      <c r="J63" s="44">
        <v>0</v>
      </c>
      <c r="K63" s="47">
        <f t="shared" si="8"/>
        <v>79.490000000000009</v>
      </c>
      <c r="M63" s="38"/>
      <c r="N63" s="38"/>
      <c r="P63" s="38"/>
      <c r="Q63" s="38"/>
      <c r="R63" s="38"/>
      <c r="S63" s="57">
        <f>SUM(S40:S62)</f>
        <v>1336.5</v>
      </c>
      <c r="U63" s="38"/>
      <c r="V63" s="38"/>
      <c r="X63" s="38"/>
      <c r="Y63" s="38"/>
      <c r="Z63" s="38"/>
      <c r="AA63" s="57">
        <f>SUM(AA40:AA62)</f>
        <v>1735.17</v>
      </c>
    </row>
    <row r="64" spans="1:27" s="1" customFormat="1" ht="15.75">
      <c r="A64" s="18" t="s">
        <v>53</v>
      </c>
      <c r="B64" s="13"/>
      <c r="C64" s="9">
        <v>120</v>
      </c>
      <c r="D64" s="9"/>
      <c r="E64" s="44"/>
      <c r="F64" s="47">
        <f t="shared" si="7"/>
        <v>120</v>
      </c>
      <c r="G64" s="13"/>
      <c r="H64" s="60">
        <v>96</v>
      </c>
      <c r="I64" s="9">
        <v>0</v>
      </c>
      <c r="J64" s="44">
        <v>0</v>
      </c>
      <c r="K64" s="47">
        <f t="shared" si="8"/>
        <v>96</v>
      </c>
      <c r="N64" s="38"/>
      <c r="O64" s="38"/>
      <c r="P64" s="38"/>
      <c r="Q64" s="38"/>
    </row>
    <row r="65" spans="1:11" s="1" customFormat="1" ht="15.75">
      <c r="A65" s="18" t="s">
        <v>50</v>
      </c>
      <c r="B65" s="13"/>
      <c r="C65" s="9">
        <v>144</v>
      </c>
      <c r="D65" s="9"/>
      <c r="E65" s="44"/>
      <c r="F65" s="47">
        <f t="shared" si="7"/>
        <v>144</v>
      </c>
      <c r="G65" s="13"/>
      <c r="H65" s="60">
        <v>91</v>
      </c>
      <c r="I65" s="9">
        <v>0</v>
      </c>
      <c r="J65" s="44">
        <v>0</v>
      </c>
      <c r="K65" s="47">
        <f t="shared" si="8"/>
        <v>91</v>
      </c>
    </row>
    <row r="66" spans="1:11" ht="15.75">
      <c r="A66" s="8" t="s">
        <v>39</v>
      </c>
      <c r="B66" s="13"/>
      <c r="C66" s="9"/>
      <c r="D66" s="9"/>
      <c r="E66" s="44"/>
      <c r="F66" s="47">
        <f t="shared" si="7"/>
        <v>0</v>
      </c>
      <c r="G66" s="13"/>
      <c r="H66" s="60">
        <v>6</v>
      </c>
      <c r="I66" s="9">
        <v>0</v>
      </c>
      <c r="J66" s="44">
        <v>0</v>
      </c>
      <c r="K66" s="47">
        <f t="shared" si="8"/>
        <v>6</v>
      </c>
    </row>
    <row r="67" spans="1:11" ht="15.75">
      <c r="A67" s="18" t="s">
        <v>40</v>
      </c>
      <c r="B67" s="13"/>
      <c r="C67" s="19">
        <v>148.5</v>
      </c>
      <c r="D67" s="19"/>
      <c r="E67" s="44"/>
      <c r="F67" s="47">
        <f t="shared" si="7"/>
        <v>148.5</v>
      </c>
      <c r="G67" s="13"/>
      <c r="H67" s="61">
        <v>0</v>
      </c>
      <c r="I67" s="19">
        <v>0</v>
      </c>
      <c r="J67" s="44">
        <v>0</v>
      </c>
      <c r="K67" s="47">
        <f t="shared" si="8"/>
        <v>0</v>
      </c>
    </row>
    <row r="68" spans="1:11" ht="16.5" thickBot="1">
      <c r="A68" s="17" t="s">
        <v>38</v>
      </c>
      <c r="B68" s="16"/>
      <c r="C68" s="15"/>
      <c r="D68" s="15"/>
      <c r="E68" s="15"/>
      <c r="F68" s="49">
        <f t="shared" si="7"/>
        <v>0</v>
      </c>
      <c r="G68" s="16"/>
      <c r="H68" s="62">
        <v>25.88</v>
      </c>
      <c r="I68" s="15">
        <v>0</v>
      </c>
      <c r="J68" s="15">
        <v>0</v>
      </c>
      <c r="K68" s="49">
        <f t="shared" si="8"/>
        <v>25.88</v>
      </c>
    </row>
    <row r="69" spans="1:11" ht="18.75">
      <c r="A69" s="1"/>
      <c r="B69" s="50">
        <f>SUM(B40:B68)</f>
        <v>1571.25</v>
      </c>
      <c r="C69" s="58">
        <f>SUM(C40:C68)</f>
        <v>830</v>
      </c>
      <c r="D69" s="50">
        <f>SUM(D40:D68)</f>
        <v>870.95000000000016</v>
      </c>
      <c r="E69" s="50">
        <f>SUM(E40:E68)</f>
        <v>1336.5</v>
      </c>
      <c r="F69" s="51">
        <f>SUM(F40:F68)</f>
        <v>1935.7000000000003</v>
      </c>
      <c r="G69" s="50">
        <v>1711.24</v>
      </c>
      <c r="H69" s="58">
        <f>SUM(H40:H68)</f>
        <v>719.55000000000007</v>
      </c>
      <c r="I69" s="50">
        <f>SUM(I40:I68)</f>
        <v>1143.1099999999999</v>
      </c>
      <c r="J69" s="50">
        <f>SUM(J40:J68)</f>
        <v>1735.17</v>
      </c>
      <c r="K69" s="51">
        <f>SUM(K40:K68)</f>
        <v>1838.7299999999998</v>
      </c>
    </row>
    <row r="70" spans="1:11">
      <c r="A70" s="1"/>
      <c r="B70" s="1"/>
    </row>
    <row r="97" spans="1:6" ht="15.75">
      <c r="A97" s="10"/>
      <c r="B97" s="10"/>
      <c r="C97" s="10"/>
      <c r="D97" s="10"/>
      <c r="E97" s="38"/>
      <c r="F97" s="38"/>
    </row>
    <row r="98" spans="1:6" ht="15.75">
      <c r="A98" s="10"/>
      <c r="B98" s="10"/>
      <c r="C98" s="10"/>
      <c r="D98" s="10"/>
      <c r="E98" s="1"/>
      <c r="F98" s="1"/>
    </row>
    <row r="99" spans="1:6" ht="15.75">
      <c r="A99" s="10"/>
      <c r="B99" s="10"/>
      <c r="C99" s="10"/>
      <c r="D99" s="10"/>
    </row>
    <row r="100" spans="1:6" ht="15.75">
      <c r="A100" s="10"/>
      <c r="B100" s="10"/>
      <c r="C100" s="10"/>
      <c r="D100" s="10"/>
    </row>
    <row r="101" spans="1:6" ht="15.75">
      <c r="A101" s="10"/>
      <c r="B101" s="10"/>
      <c r="C101" s="10"/>
      <c r="D101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2014-04-30T16:08:06Z</dcterms:created>
  <dcterms:modified xsi:type="dcterms:W3CDTF">2014-07-09T16:52:46Z</dcterms:modified>
</cp:coreProperties>
</file>