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AD35" i="1"/>
  <c r="U35"/>
  <c r="V35"/>
  <c r="W35"/>
  <c r="X35"/>
  <c r="Y35"/>
  <c r="Z35"/>
  <c r="AA35"/>
  <c r="AB35"/>
  <c r="AC35"/>
  <c r="T35"/>
  <c r="AL71" l="1"/>
  <c r="AM71"/>
  <c r="AG71"/>
  <c r="AH71"/>
  <c r="AF71"/>
  <c r="AB71"/>
  <c r="AC71"/>
  <c r="AA71"/>
  <c r="V71"/>
  <c r="AE29"/>
  <c r="AE30"/>
  <c r="AE31"/>
  <c r="AE32"/>
  <c r="AC29"/>
  <c r="AC31"/>
  <c r="AA33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4"/>
  <c r="Z5"/>
  <c r="Z6"/>
  <c r="Z33" s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4"/>
  <c r="Y5"/>
  <c r="Y6"/>
  <c r="Y7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4"/>
  <c r="U5"/>
  <c r="V5"/>
  <c r="W5"/>
  <c r="U6"/>
  <c r="V6"/>
  <c r="W6"/>
  <c r="U7"/>
  <c r="V7"/>
  <c r="W7"/>
  <c r="U8"/>
  <c r="V8"/>
  <c r="W8"/>
  <c r="U9"/>
  <c r="V9"/>
  <c r="W9"/>
  <c r="U10"/>
  <c r="V10"/>
  <c r="W10"/>
  <c r="U11"/>
  <c r="V11"/>
  <c r="W11"/>
  <c r="U12"/>
  <c r="V12"/>
  <c r="W12"/>
  <c r="U13"/>
  <c r="V13"/>
  <c r="W13"/>
  <c r="U14"/>
  <c r="V14"/>
  <c r="W14"/>
  <c r="U15"/>
  <c r="V15"/>
  <c r="W15"/>
  <c r="U16"/>
  <c r="V16"/>
  <c r="W16"/>
  <c r="U17"/>
  <c r="V17"/>
  <c r="W17"/>
  <c r="U18"/>
  <c r="V18"/>
  <c r="W18"/>
  <c r="U19"/>
  <c r="V19"/>
  <c r="W19"/>
  <c r="U20"/>
  <c r="V20"/>
  <c r="W20"/>
  <c r="U21"/>
  <c r="V21"/>
  <c r="W21"/>
  <c r="U22"/>
  <c r="V22"/>
  <c r="W22"/>
  <c r="U23"/>
  <c r="V23"/>
  <c r="W23"/>
  <c r="U25"/>
  <c r="V25"/>
  <c r="W25"/>
  <c r="U26"/>
  <c r="V26"/>
  <c r="W26"/>
  <c r="U27"/>
  <c r="V27"/>
  <c r="W27"/>
  <c r="U28"/>
  <c r="V28"/>
  <c r="W28"/>
  <c r="U29"/>
  <c r="V29"/>
  <c r="W29"/>
  <c r="U30"/>
  <c r="V30"/>
  <c r="W30"/>
  <c r="U31"/>
  <c r="V31"/>
  <c r="W31"/>
  <c r="U32"/>
  <c r="V32"/>
  <c r="W32"/>
  <c r="W4"/>
  <c r="V4"/>
  <c r="U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5"/>
  <c r="T26"/>
  <c r="T27"/>
  <c r="T28"/>
  <c r="T29"/>
  <c r="T30"/>
  <c r="T31"/>
  <c r="T32"/>
  <c r="T4"/>
  <c r="L71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43"/>
  <c r="L42"/>
  <c r="G71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3"/>
  <c r="G42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J77"/>
  <c r="BI77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BB77"/>
  <c r="BA77"/>
  <c r="AT99"/>
  <c r="AS99"/>
  <c r="AU99" s="1"/>
  <c r="AD64" s="1"/>
  <c r="AT98"/>
  <c r="AS98"/>
  <c r="AU98" s="1"/>
  <c r="AD63" s="1"/>
  <c r="AT97"/>
  <c r="AS97"/>
  <c r="AT96"/>
  <c r="AS96"/>
  <c r="AT95"/>
  <c r="AS95"/>
  <c r="AU95" s="1"/>
  <c r="AD60" s="1"/>
  <c r="AT94"/>
  <c r="AS94"/>
  <c r="AT93"/>
  <c r="AS93"/>
  <c r="AT92"/>
  <c r="AS92"/>
  <c r="AU92" s="1"/>
  <c r="AD57" s="1"/>
  <c r="AT91"/>
  <c r="AS91"/>
  <c r="AU91" s="1"/>
  <c r="AD56" s="1"/>
  <c r="AT90"/>
  <c r="AS90"/>
  <c r="AU90" s="1"/>
  <c r="AD55" s="1"/>
  <c r="AT89"/>
  <c r="AS89"/>
  <c r="AT88"/>
  <c r="AS88"/>
  <c r="AU88" s="1"/>
  <c r="AD53" s="1"/>
  <c r="AT87"/>
  <c r="AS87"/>
  <c r="AU87" s="1"/>
  <c r="AD52" s="1"/>
  <c r="AT86"/>
  <c r="AS86"/>
  <c r="AU86" s="1"/>
  <c r="AD51" s="1"/>
  <c r="AT85"/>
  <c r="AS85"/>
  <c r="AU85" s="1"/>
  <c r="AD50" s="1"/>
  <c r="AT84"/>
  <c r="AS84"/>
  <c r="AU84" s="1"/>
  <c r="AD49" s="1"/>
  <c r="AT83"/>
  <c r="AS83"/>
  <c r="AT82"/>
  <c r="AS82"/>
  <c r="AU82" s="1"/>
  <c r="AD47" s="1"/>
  <c r="AT81"/>
  <c r="AS81"/>
  <c r="AU81" s="1"/>
  <c r="AD46" s="1"/>
  <c r="AT80"/>
  <c r="AS80"/>
  <c r="AU80" s="1"/>
  <c r="AD45" s="1"/>
  <c r="AT79"/>
  <c r="AS79"/>
  <c r="AU79" s="1"/>
  <c r="AD44" s="1"/>
  <c r="AT78"/>
  <c r="AS78"/>
  <c r="AU78" s="1"/>
  <c r="AD43" s="1"/>
  <c r="AT77"/>
  <c r="AS77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L77"/>
  <c r="AK77"/>
  <c r="AO70"/>
  <c r="AO69"/>
  <c r="AO68"/>
  <c r="AO67"/>
  <c r="AJ70"/>
  <c r="AD32" s="1"/>
  <c r="AJ69"/>
  <c r="AD31" s="1"/>
  <c r="AJ68"/>
  <c r="AD30" s="1"/>
  <c r="AJ67"/>
  <c r="AD29" s="1"/>
  <c r="AE70"/>
  <c r="AC32" s="1"/>
  <c r="AE69"/>
  <c r="AE68"/>
  <c r="AC30" s="1"/>
  <c r="AE67"/>
  <c r="AE66"/>
  <c r="AC28" s="1"/>
  <c r="Z70"/>
  <c r="AB32" s="1"/>
  <c r="Z69"/>
  <c r="AB31" s="1"/>
  <c r="Z68"/>
  <c r="AB30" s="1"/>
  <c r="Z67"/>
  <c r="AB29" s="1"/>
  <c r="Z66"/>
  <c r="AB28" s="1"/>
  <c r="Z65"/>
  <c r="AB27" s="1"/>
  <c r="Q71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43"/>
  <c r="Q42"/>
  <c r="X71"/>
  <c r="W71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43"/>
  <c r="T42"/>
  <c r="AC99"/>
  <c r="U99"/>
  <c r="M99"/>
  <c r="E99"/>
  <c r="AD78"/>
  <c r="AD77"/>
  <c r="AE99"/>
  <c r="AD99"/>
  <c r="AD98"/>
  <c r="AC98"/>
  <c r="AE98" s="1"/>
  <c r="AD97"/>
  <c r="AC97"/>
  <c r="AE97" s="1"/>
  <c r="AD96"/>
  <c r="AC96"/>
  <c r="AE96" s="1"/>
  <c r="AD95"/>
  <c r="AC95"/>
  <c r="AE95" s="1"/>
  <c r="AD94"/>
  <c r="AC94"/>
  <c r="AD93"/>
  <c r="AC93"/>
  <c r="AE93" s="1"/>
  <c r="AD92"/>
  <c r="AC92"/>
  <c r="AE92" s="1"/>
  <c r="AD91"/>
  <c r="AC91"/>
  <c r="AD90"/>
  <c r="AC90"/>
  <c r="AE90" s="1"/>
  <c r="AD89"/>
  <c r="AC89"/>
  <c r="AE89" s="1"/>
  <c r="AD88"/>
  <c r="AC88"/>
  <c r="AE88" s="1"/>
  <c r="AD87"/>
  <c r="AC87"/>
  <c r="AE87" s="1"/>
  <c r="AD86"/>
  <c r="AC86"/>
  <c r="AE86" s="1"/>
  <c r="AD85"/>
  <c r="AC85"/>
  <c r="AE85" s="1"/>
  <c r="AD84"/>
  <c r="AC84"/>
  <c r="AD83"/>
  <c r="AC83"/>
  <c r="AE83" s="1"/>
  <c r="AD82"/>
  <c r="AC82"/>
  <c r="AD81"/>
  <c r="AC81"/>
  <c r="AE81" s="1"/>
  <c r="AD80"/>
  <c r="AC80"/>
  <c r="AE80" s="1"/>
  <c r="AD79"/>
  <c r="AC79"/>
  <c r="AC78"/>
  <c r="AE78" s="1"/>
  <c r="AC77"/>
  <c r="S71"/>
  <c r="R71"/>
  <c r="U70"/>
  <c r="U69"/>
  <c r="U68"/>
  <c r="U67"/>
  <c r="U66"/>
  <c r="U65"/>
  <c r="U64"/>
  <c r="U63"/>
  <c r="U62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T71"/>
  <c r="N71"/>
  <c r="M71"/>
  <c r="P70"/>
  <c r="P69"/>
  <c r="P68"/>
  <c r="P67"/>
  <c r="P66"/>
  <c r="P65"/>
  <c r="V99"/>
  <c r="W99" s="1"/>
  <c r="O64" s="1"/>
  <c r="P64" s="1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V78"/>
  <c r="U78"/>
  <c r="U77"/>
  <c r="W77" s="1"/>
  <c r="O42" s="1"/>
  <c r="AU96" l="1"/>
  <c r="AD61" s="1"/>
  <c r="AU89"/>
  <c r="AD54" s="1"/>
  <c r="AU94"/>
  <c r="AD59" s="1"/>
  <c r="BC77"/>
  <c r="BC78"/>
  <c r="AI44" s="1"/>
  <c r="BC79"/>
  <c r="AI45" s="1"/>
  <c r="AJ45" s="1"/>
  <c r="AD7" s="1"/>
  <c r="BC80"/>
  <c r="AI46" s="1"/>
  <c r="BC81"/>
  <c r="AI47" s="1"/>
  <c r="BC82"/>
  <c r="AI48" s="1"/>
  <c r="BC83"/>
  <c r="AI49" s="1"/>
  <c r="BC84"/>
  <c r="AI50" s="1"/>
  <c r="BC85"/>
  <c r="AI51" s="1"/>
  <c r="BC86"/>
  <c r="AI52" s="1"/>
  <c r="BC87"/>
  <c r="AI53" s="1"/>
  <c r="BC88"/>
  <c r="AI54" s="1"/>
  <c r="BC89"/>
  <c r="AI55" s="1"/>
  <c r="BC90"/>
  <c r="AI56" s="1"/>
  <c r="BC91"/>
  <c r="AI57" s="1"/>
  <c r="BC92"/>
  <c r="AI58" s="1"/>
  <c r="BC93"/>
  <c r="AI59" s="1"/>
  <c r="BC94"/>
  <c r="AI60" s="1"/>
  <c r="BC95"/>
  <c r="AI61" s="1"/>
  <c r="BC96"/>
  <c r="AI62" s="1"/>
  <c r="BC97"/>
  <c r="AI63" s="1"/>
  <c r="BC98"/>
  <c r="AI64" s="1"/>
  <c r="BC99"/>
  <c r="AO65" s="1"/>
  <c r="AE27" s="1"/>
  <c r="AM79"/>
  <c r="Y44" s="1"/>
  <c r="AE44" s="1"/>
  <c r="AC6" s="1"/>
  <c r="AM80"/>
  <c r="Y45" s="1"/>
  <c r="AE45" s="1"/>
  <c r="AC7" s="1"/>
  <c r="AM81"/>
  <c r="Y46" s="1"/>
  <c r="AE46" s="1"/>
  <c r="AC8" s="1"/>
  <c r="AM82"/>
  <c r="Y47" s="1"/>
  <c r="AE47" s="1"/>
  <c r="AC9" s="1"/>
  <c r="AM83"/>
  <c r="Y48" s="1"/>
  <c r="AM84"/>
  <c r="Y49" s="1"/>
  <c r="AE49" s="1"/>
  <c r="AC11" s="1"/>
  <c r="AM85"/>
  <c r="Y50" s="1"/>
  <c r="AE50" s="1"/>
  <c r="AC12" s="1"/>
  <c r="AM86"/>
  <c r="Y51" s="1"/>
  <c r="AE51" s="1"/>
  <c r="AC13" s="1"/>
  <c r="AM87"/>
  <c r="Y52" s="1"/>
  <c r="AE52" s="1"/>
  <c r="AC14" s="1"/>
  <c r="AM88"/>
  <c r="Y53" s="1"/>
  <c r="AE53" s="1"/>
  <c r="AC15" s="1"/>
  <c r="AM89"/>
  <c r="Y54" s="1"/>
  <c r="AE54" s="1"/>
  <c r="AC16" s="1"/>
  <c r="AM90"/>
  <c r="Y55" s="1"/>
  <c r="AE55" s="1"/>
  <c r="AC17" s="1"/>
  <c r="AM91"/>
  <c r="Y56" s="1"/>
  <c r="AE56" s="1"/>
  <c r="AC18" s="1"/>
  <c r="AM92"/>
  <c r="Y57" s="1"/>
  <c r="AE57" s="1"/>
  <c r="AC19" s="1"/>
  <c r="AM93"/>
  <c r="Y58" s="1"/>
  <c r="AM94"/>
  <c r="Y59" s="1"/>
  <c r="AE59" s="1"/>
  <c r="AC21" s="1"/>
  <c r="AM95"/>
  <c r="Y60" s="1"/>
  <c r="AE60" s="1"/>
  <c r="AC22" s="1"/>
  <c r="AM96"/>
  <c r="Y61" s="1"/>
  <c r="AE61" s="1"/>
  <c r="AC23" s="1"/>
  <c r="AM97"/>
  <c r="Y62" s="1"/>
  <c r="AM98"/>
  <c r="Y63" s="1"/>
  <c r="AE63" s="1"/>
  <c r="AC25" s="1"/>
  <c r="AM99"/>
  <c r="Y64" s="1"/>
  <c r="AE64" s="1"/>
  <c r="AC26" s="1"/>
  <c r="AM78"/>
  <c r="Y43" s="1"/>
  <c r="Z43" s="1"/>
  <c r="AB5" s="1"/>
  <c r="AM77"/>
  <c r="BK77"/>
  <c r="BK78"/>
  <c r="AN44" s="1"/>
  <c r="BK79"/>
  <c r="AN45" s="1"/>
  <c r="BK80"/>
  <c r="AN46" s="1"/>
  <c r="BK81"/>
  <c r="AN47" s="1"/>
  <c r="BK82"/>
  <c r="AN48" s="1"/>
  <c r="BK83"/>
  <c r="AN49" s="1"/>
  <c r="BK84"/>
  <c r="AN50" s="1"/>
  <c r="BK85"/>
  <c r="AN51" s="1"/>
  <c r="BK86"/>
  <c r="AN52" s="1"/>
  <c r="BK87"/>
  <c r="AN53" s="1"/>
  <c r="BK88"/>
  <c r="AN54" s="1"/>
  <c r="BK89"/>
  <c r="AN55" s="1"/>
  <c r="BK90"/>
  <c r="AN56" s="1"/>
  <c r="BK91"/>
  <c r="AN57" s="1"/>
  <c r="BK92"/>
  <c r="AN58" s="1"/>
  <c r="BK93"/>
  <c r="AN59" s="1"/>
  <c r="BK94"/>
  <c r="AN60" s="1"/>
  <c r="BK95"/>
  <c r="AN61" s="1"/>
  <c r="BK96"/>
  <c r="AN62" s="1"/>
  <c r="BK97"/>
  <c r="AN63" s="1"/>
  <c r="BK98"/>
  <c r="AN64" s="1"/>
  <c r="BK99"/>
  <c r="AU77"/>
  <c r="AD42" s="1"/>
  <c r="AU83"/>
  <c r="AD48" s="1"/>
  <c r="AJ48" s="1"/>
  <c r="AD10" s="1"/>
  <c r="AU93"/>
  <c r="AD58" s="1"/>
  <c r="AU97"/>
  <c r="AD62" s="1"/>
  <c r="AJ62" s="1"/>
  <c r="AD24" s="1"/>
  <c r="Z44"/>
  <c r="AB6" s="1"/>
  <c r="Z46"/>
  <c r="AB8" s="1"/>
  <c r="Z50"/>
  <c r="AB12" s="1"/>
  <c r="Z52"/>
  <c r="AB14" s="1"/>
  <c r="Z54"/>
  <c r="AB16" s="1"/>
  <c r="Z56"/>
  <c r="AB18" s="1"/>
  <c r="Z60"/>
  <c r="AB22" s="1"/>
  <c r="Z62"/>
  <c r="AB24" s="1"/>
  <c r="Z64"/>
  <c r="AB26" s="1"/>
  <c r="Z45"/>
  <c r="AB7" s="1"/>
  <c r="Z49"/>
  <c r="AB11" s="1"/>
  <c r="Z53"/>
  <c r="AB15" s="1"/>
  <c r="Z57"/>
  <c r="AB19" s="1"/>
  <c r="Z61"/>
  <c r="AB23" s="1"/>
  <c r="AE77"/>
  <c r="AE94"/>
  <c r="AE91"/>
  <c r="AE84"/>
  <c r="AE82"/>
  <c r="AE79"/>
  <c r="AE100"/>
  <c r="U42"/>
  <c r="U71" s="1"/>
  <c r="P42"/>
  <c r="W79"/>
  <c r="O44" s="1"/>
  <c r="P44" s="1"/>
  <c r="W80"/>
  <c r="O45" s="1"/>
  <c r="P45" s="1"/>
  <c r="W81"/>
  <c r="O46" s="1"/>
  <c r="P46" s="1"/>
  <c r="W83"/>
  <c r="O48" s="1"/>
  <c r="P48" s="1"/>
  <c r="W89"/>
  <c r="O54" s="1"/>
  <c r="P54" s="1"/>
  <c r="W90"/>
  <c r="O55" s="1"/>
  <c r="P55" s="1"/>
  <c r="W92"/>
  <c r="O57" s="1"/>
  <c r="P57" s="1"/>
  <c r="W93"/>
  <c r="O58" s="1"/>
  <c r="P58" s="1"/>
  <c r="W97"/>
  <c r="O62" s="1"/>
  <c r="P62" s="1"/>
  <c r="W98"/>
  <c r="O63" s="1"/>
  <c r="P63" s="1"/>
  <c r="W94"/>
  <c r="O59" s="1"/>
  <c r="P59" s="1"/>
  <c r="W91"/>
  <c r="O56" s="1"/>
  <c r="P56" s="1"/>
  <c r="W95"/>
  <c r="O60" s="1"/>
  <c r="P60" s="1"/>
  <c r="W96"/>
  <c r="O61" s="1"/>
  <c r="P61" s="1"/>
  <c r="W88"/>
  <c r="O53" s="1"/>
  <c r="P53" s="1"/>
  <c r="W87"/>
  <c r="O52" s="1"/>
  <c r="P52" s="1"/>
  <c r="W86"/>
  <c r="O51" s="1"/>
  <c r="P51" s="1"/>
  <c r="W84"/>
  <c r="O49" s="1"/>
  <c r="P49" s="1"/>
  <c r="W85"/>
  <c r="O50" s="1"/>
  <c r="P50" s="1"/>
  <c r="W82"/>
  <c r="O47" s="1"/>
  <c r="P47" s="1"/>
  <c r="W78"/>
  <c r="O43" s="1"/>
  <c r="P43" s="1"/>
  <c r="P71" s="1"/>
  <c r="X33"/>
  <c r="F77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Y33"/>
  <c r="K70"/>
  <c r="K69"/>
  <c r="K68"/>
  <c r="K67"/>
  <c r="K66"/>
  <c r="K65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78"/>
  <c r="I71"/>
  <c r="H71"/>
  <c r="O99"/>
  <c r="J64" s="1"/>
  <c r="K64" s="1"/>
  <c r="M98"/>
  <c r="M97"/>
  <c r="O97" s="1"/>
  <c r="J62" s="1"/>
  <c r="K62" s="1"/>
  <c r="M96"/>
  <c r="O96" s="1"/>
  <c r="J61" s="1"/>
  <c r="K61" s="1"/>
  <c r="M95"/>
  <c r="O95" s="1"/>
  <c r="J60" s="1"/>
  <c r="K60" s="1"/>
  <c r="M94"/>
  <c r="O94" s="1"/>
  <c r="J59" s="1"/>
  <c r="K59" s="1"/>
  <c r="M93"/>
  <c r="O93" s="1"/>
  <c r="J58" s="1"/>
  <c r="K58" s="1"/>
  <c r="M92"/>
  <c r="O92" s="1"/>
  <c r="J57" s="1"/>
  <c r="K57" s="1"/>
  <c r="M91"/>
  <c r="O91" s="1"/>
  <c r="J56" s="1"/>
  <c r="K56" s="1"/>
  <c r="M90"/>
  <c r="O90" s="1"/>
  <c r="J55" s="1"/>
  <c r="K55" s="1"/>
  <c r="M89"/>
  <c r="O89" s="1"/>
  <c r="J54" s="1"/>
  <c r="K54" s="1"/>
  <c r="M88"/>
  <c r="O88" s="1"/>
  <c r="J53" s="1"/>
  <c r="K53" s="1"/>
  <c r="M87"/>
  <c r="O87" s="1"/>
  <c r="J52" s="1"/>
  <c r="K52" s="1"/>
  <c r="M86"/>
  <c r="O86" s="1"/>
  <c r="J51" s="1"/>
  <c r="K51" s="1"/>
  <c r="M85"/>
  <c r="O85" s="1"/>
  <c r="J50" s="1"/>
  <c r="K50" s="1"/>
  <c r="M84"/>
  <c r="O84" s="1"/>
  <c r="J49" s="1"/>
  <c r="K49" s="1"/>
  <c r="M83"/>
  <c r="O83" s="1"/>
  <c r="J48" s="1"/>
  <c r="K48" s="1"/>
  <c r="M82"/>
  <c r="O82" s="1"/>
  <c r="J47" s="1"/>
  <c r="K47" s="1"/>
  <c r="M81"/>
  <c r="O81" s="1"/>
  <c r="J46" s="1"/>
  <c r="K46" s="1"/>
  <c r="M80"/>
  <c r="O80" s="1"/>
  <c r="J45" s="1"/>
  <c r="K45" s="1"/>
  <c r="M79"/>
  <c r="O79" s="1"/>
  <c r="J44" s="1"/>
  <c r="K44" s="1"/>
  <c r="M78"/>
  <c r="O78" s="1"/>
  <c r="J43" s="1"/>
  <c r="K43" s="1"/>
  <c r="M77"/>
  <c r="O77" s="1"/>
  <c r="J42" s="1"/>
  <c r="AJ61" l="1"/>
  <c r="AD23" s="1"/>
  <c r="AE58"/>
  <c r="AC20" s="1"/>
  <c r="Z58"/>
  <c r="AB20" s="1"/>
  <c r="Z48"/>
  <c r="AB10" s="1"/>
  <c r="AN42"/>
  <c r="AN43"/>
  <c r="AO64"/>
  <c r="AE26" s="1"/>
  <c r="AO62"/>
  <c r="AE24" s="1"/>
  <c r="AO60"/>
  <c r="AE22" s="1"/>
  <c r="AO58"/>
  <c r="AE20" s="1"/>
  <c r="AO56"/>
  <c r="AE18" s="1"/>
  <c r="AO54"/>
  <c r="AE16" s="1"/>
  <c r="AO52"/>
  <c r="AE14" s="1"/>
  <c r="AO50"/>
  <c r="AE12" s="1"/>
  <c r="AO48"/>
  <c r="AE10" s="1"/>
  <c r="AO46"/>
  <c r="AE8" s="1"/>
  <c r="AO44"/>
  <c r="AE6" s="1"/>
  <c r="AO63"/>
  <c r="AE25" s="1"/>
  <c r="AO59"/>
  <c r="AE21" s="1"/>
  <c r="AO57"/>
  <c r="AE19" s="1"/>
  <c r="AO55"/>
  <c r="AE17" s="1"/>
  <c r="AO53"/>
  <c r="AE15" s="1"/>
  <c r="AO51"/>
  <c r="AE13" s="1"/>
  <c r="AO49"/>
  <c r="AE11" s="1"/>
  <c r="AO47"/>
  <c r="AE9" s="1"/>
  <c r="BC100"/>
  <c r="AI42"/>
  <c r="AI43"/>
  <c r="AJ58"/>
  <c r="AD20" s="1"/>
  <c r="AJ63"/>
  <c r="AD25" s="1"/>
  <c r="AJ60"/>
  <c r="AD22" s="1"/>
  <c r="AJ57"/>
  <c r="AD19" s="1"/>
  <c r="AJ55"/>
  <c r="AD17" s="1"/>
  <c r="AJ53"/>
  <c r="AD15" s="1"/>
  <c r="AJ51"/>
  <c r="AD13" s="1"/>
  <c r="AJ49"/>
  <c r="AD11" s="1"/>
  <c r="AJ46"/>
  <c r="AD8" s="1"/>
  <c r="AJ44"/>
  <c r="AD6" s="1"/>
  <c r="AO61"/>
  <c r="AE23" s="1"/>
  <c r="AO45"/>
  <c r="AE7" s="1"/>
  <c r="AJ42"/>
  <c r="AD4" s="1"/>
  <c r="AJ64"/>
  <c r="AD26" s="1"/>
  <c r="AJ59"/>
  <c r="AD21" s="1"/>
  <c r="AJ56"/>
  <c r="AD18" s="1"/>
  <c r="AJ54"/>
  <c r="AD16" s="1"/>
  <c r="AJ52"/>
  <c r="AD14" s="1"/>
  <c r="AJ50"/>
  <c r="AD12" s="1"/>
  <c r="AJ47"/>
  <c r="AD9" s="1"/>
  <c r="AE62"/>
  <c r="AC24" s="1"/>
  <c r="AE48"/>
  <c r="AC10" s="1"/>
  <c r="Z63"/>
  <c r="AB25" s="1"/>
  <c r="Z59"/>
  <c r="AB21" s="1"/>
  <c r="Z55"/>
  <c r="AB17" s="1"/>
  <c r="Z51"/>
  <c r="AB13" s="1"/>
  <c r="Z47"/>
  <c r="AB9" s="1"/>
  <c r="AE43"/>
  <c r="AC5" s="1"/>
  <c r="AM100"/>
  <c r="Y42"/>
  <c r="BK100"/>
  <c r="AU100"/>
  <c r="O71"/>
  <c r="W100"/>
  <c r="K42"/>
  <c r="O98"/>
  <c r="J63" s="1"/>
  <c r="K63" s="1"/>
  <c r="AI71" l="1"/>
  <c r="AN71"/>
  <c r="AO43"/>
  <c r="AE5" s="1"/>
  <c r="AJ43"/>
  <c r="AD5" s="1"/>
  <c r="AO66"/>
  <c r="AE28" s="1"/>
  <c r="AJ66"/>
  <c r="AD28" s="1"/>
  <c r="AJ65"/>
  <c r="AE65"/>
  <c r="AC27" s="1"/>
  <c r="AD71"/>
  <c r="AE42"/>
  <c r="Y71"/>
  <c r="Z42"/>
  <c r="K71"/>
  <c r="O100"/>
  <c r="J71"/>
  <c r="O30"/>
  <c r="O31"/>
  <c r="N30"/>
  <c r="N31"/>
  <c r="AO42" l="1"/>
  <c r="AO71" s="1"/>
  <c r="AK71"/>
  <c r="AE4"/>
  <c r="AE33" s="1"/>
  <c r="AD27"/>
  <c r="AD33" s="1"/>
  <c r="AJ71"/>
  <c r="AB4"/>
  <c r="AB33" s="1"/>
  <c r="Z71"/>
  <c r="AC4"/>
  <c r="AC33" s="1"/>
  <c r="AE71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6"/>
  <c r="E95"/>
  <c r="F65" l="1"/>
  <c r="F66"/>
  <c r="F67"/>
  <c r="F68"/>
  <c r="F69"/>
  <c r="F70"/>
  <c r="G95"/>
  <c r="E60" s="1"/>
  <c r="F60" s="1"/>
  <c r="G99"/>
  <c r="E64" s="1"/>
  <c r="F64" s="1"/>
  <c r="E98"/>
  <c r="G98" s="1"/>
  <c r="E63" s="1"/>
  <c r="F63" s="1"/>
  <c r="E97"/>
  <c r="G97" s="1"/>
  <c r="E62" s="1"/>
  <c r="F62" s="1"/>
  <c r="E96"/>
  <c r="G96" s="1"/>
  <c r="E61" s="1"/>
  <c r="F61" s="1"/>
  <c r="E94"/>
  <c r="G94" s="1"/>
  <c r="E59" s="1"/>
  <c r="F59" s="1"/>
  <c r="E93"/>
  <c r="G93" s="1"/>
  <c r="E58" s="1"/>
  <c r="F58" s="1"/>
  <c r="E92"/>
  <c r="G92" s="1"/>
  <c r="E57" s="1"/>
  <c r="E91"/>
  <c r="G91" s="1"/>
  <c r="E56" s="1"/>
  <c r="F56" s="1"/>
  <c r="E90"/>
  <c r="G90" s="1"/>
  <c r="E55" s="1"/>
  <c r="F55" s="1"/>
  <c r="E89"/>
  <c r="G89" s="1"/>
  <c r="E54" s="1"/>
  <c r="F54" s="1"/>
  <c r="E88"/>
  <c r="G88" s="1"/>
  <c r="E53" s="1"/>
  <c r="F53" s="1"/>
  <c r="E87"/>
  <c r="G87" s="1"/>
  <c r="E52" s="1"/>
  <c r="F52" s="1"/>
  <c r="E86"/>
  <c r="G86" s="1"/>
  <c r="E51" s="1"/>
  <c r="E85"/>
  <c r="G85" s="1"/>
  <c r="E50" s="1"/>
  <c r="F50" s="1"/>
  <c r="E84"/>
  <c r="G84" s="1"/>
  <c r="E49" s="1"/>
  <c r="F49" s="1"/>
  <c r="E83"/>
  <c r="G83" s="1"/>
  <c r="E48" s="1"/>
  <c r="F48" s="1"/>
  <c r="E82"/>
  <c r="G82" s="1"/>
  <c r="E47" s="1"/>
  <c r="F47" s="1"/>
  <c r="E81"/>
  <c r="G81" s="1"/>
  <c r="E46" s="1"/>
  <c r="E80"/>
  <c r="G80" s="1"/>
  <c r="E45" s="1"/>
  <c r="E79"/>
  <c r="G79" s="1"/>
  <c r="E44" s="1"/>
  <c r="E78"/>
  <c r="G78" s="1"/>
  <c r="E43" s="1"/>
  <c r="E77"/>
  <c r="G77" s="1"/>
  <c r="E42" s="1"/>
  <c r="F42" s="1"/>
  <c r="D57"/>
  <c r="D51"/>
  <c r="D46"/>
  <c r="D45"/>
  <c r="F45" l="1"/>
  <c r="F44"/>
  <c r="F43"/>
  <c r="G100"/>
  <c r="F51"/>
  <c r="F46"/>
  <c r="F57"/>
  <c r="B71"/>
  <c r="D71"/>
  <c r="C71"/>
  <c r="M35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2"/>
  <c r="O32" s="1"/>
  <c r="N33"/>
  <c r="O33" s="1"/>
  <c r="N34"/>
  <c r="O34" s="1"/>
  <c r="N6"/>
  <c r="J35"/>
  <c r="K35"/>
  <c r="U24" l="1"/>
  <c r="U33" s="1"/>
  <c r="W24"/>
  <c r="W33" s="1"/>
  <c r="V24"/>
  <c r="V33" s="1"/>
  <c r="T24"/>
  <c r="T33" s="1"/>
  <c r="F71"/>
  <c r="E71"/>
  <c r="O6"/>
  <c r="O35" s="1"/>
  <c r="N35"/>
  <c r="L35"/>
  <c r="D35"/>
  <c r="E35"/>
  <c r="F35"/>
  <c r="G35"/>
  <c r="H35"/>
  <c r="I35"/>
  <c r="C35" l="1"/>
  <c r="B35"/>
</calcChain>
</file>

<file path=xl/sharedStrings.xml><?xml version="1.0" encoding="utf-8"?>
<sst xmlns="http://schemas.openxmlformats.org/spreadsheetml/2006/main" count="580" uniqueCount="81">
  <si>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</si>
  <si>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</si>
  <si>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</si>
  <si>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</si>
  <si>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</si>
  <si>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</si>
  <si>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</si>
  <si>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</si>
  <si>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</si>
  <si>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</si>
  <si>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</si>
  <si>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</si>
  <si>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</si>
  <si>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</si>
  <si>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</si>
  <si>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</si>
  <si>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</si>
  <si>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</si>
  <si>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</si>
  <si>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</si>
  <si>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</si>
  <si>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</si>
  <si>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</si>
  <si>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</si>
  <si>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</si>
  <si>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</si>
  <si>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</si>
  <si>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</si>
  <si>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</si>
  <si>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colletta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</si>
  <si>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</si>
  <si>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</si>
  <si>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</si>
  <si>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</si>
  <si>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</si>
  <si>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</si>
  <si>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</si>
  <si>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</si>
  <si>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totale</t>
  </si>
  <si>
    <t>b.+sup</t>
  </si>
  <si>
    <t>SACARICO</t>
  </si>
  <si>
    <t>mensile</t>
  </si>
  <si>
    <t>4 mesi</t>
  </si>
  <si>
    <t>MEDIA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</si>
  <si>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</si>
  <si>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</si>
  <si>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</si>
  <si>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</si>
  <si>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</si>
  <si>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</si>
  <si>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</si>
  <si>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</si>
  <si>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</si>
  <si>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</si>
  <si>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AL 31 MAGGIO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</si>
  <si>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</si>
  <si>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</si>
  <si>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</si>
  <si>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</si>
  <si>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</si>
  <si>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</si>
  <si>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</si>
  <si>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</si>
  <si>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</si>
  <si>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AL 30 GIUGNO</t>
  </si>
  <si>
    <t>AL 31 luglio</t>
  </si>
  <si>
    <t>luglio</t>
  </si>
  <si>
    <t>agosto</t>
  </si>
  <si>
    <t>settembre</t>
  </si>
  <si>
    <t>ottobre</t>
  </si>
  <si>
    <t>novembre</t>
  </si>
  <si>
    <t>dicembre</t>
  </si>
  <si>
    <t>AL 31 dicembre</t>
  </si>
  <si>
    <t>AL 30 novembre</t>
  </si>
  <si>
    <t>AL 31 ottobre</t>
  </si>
  <si>
    <t>AL 30 settembre</t>
  </si>
  <si>
    <t>AL 31 agosto</t>
  </si>
  <si>
    <t>TOTALE MESE</t>
  </si>
  <si>
    <t>PRODOTTI</t>
  </si>
  <si>
    <t>BORSE</t>
  </si>
  <si>
    <t>Peso/borsa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</si>
</sst>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0" fillId="0" borderId="6" xfId="0" applyBorder="1"/>
    <xf numFmtId="0" fontId="2" fillId="0" borderId="0" xfId="0" applyFont="1" applyBorder="1"/>
    <xf numFmtId="0" fontId="2" fillId="0" borderId="0" xfId="0" applyFont="1"/>
    <xf numFmtId="0" fontId="2" fillId="0" borderId="6" xfId="0" applyFont="1" applyBorder="1"/>
    <xf numFmtId="0" fontId="0" fillId="0" borderId="6" xfId="0" applyFill="1" applyBorder="1"/>
    <xf numFmtId="0" fontId="0" fillId="0" borderId="7" xfId="0" applyBorder="1"/>
    <xf numFmtId="0" fontId="2" fillId="0" borderId="7" xfId="0" applyFont="1" applyBorder="1"/>
    <xf numFmtId="0" fontId="0" fillId="0" borderId="5" xfId="0" applyBorder="1"/>
    <xf numFmtId="0" fontId="0" fillId="0" borderId="8" xfId="0" applyBorder="1"/>
    <xf numFmtId="0" fontId="0" fillId="0" borderId="9" xfId="0" applyBorder="1"/>
    <xf numFmtId="0" fontId="2" fillId="0" borderId="9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4" xfId="0" applyFont="1" applyBorder="1"/>
    <xf numFmtId="0" fontId="2" fillId="0" borderId="18" xfId="0" applyFont="1" applyBorder="1"/>
    <xf numFmtId="0" fontId="0" fillId="0" borderId="19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0" fillId="0" borderId="6" xfId="0" applyFont="1" applyFill="1" applyBorder="1"/>
    <xf numFmtId="0" fontId="5" fillId="0" borderId="3" xfId="0" applyFont="1" applyBorder="1"/>
    <xf numFmtId="0" fontId="2" fillId="0" borderId="12" xfId="0" applyFont="1" applyFill="1" applyBorder="1"/>
    <xf numFmtId="0" fontId="2" fillId="0" borderId="11" xfId="0" applyFont="1" applyFill="1" applyBorder="1"/>
    <xf numFmtId="0" fontId="2" fillId="0" borderId="13" xfId="0" applyFont="1" applyFill="1" applyBorder="1"/>
    <xf numFmtId="1" fontId="0" fillId="0" borderId="0" xfId="0" applyNumberFormat="1"/>
    <xf numFmtId="0" fontId="0" fillId="0" borderId="0" xfId="0" applyFill="1"/>
    <xf numFmtId="164" fontId="2" fillId="0" borderId="6" xfId="0" applyNumberFormat="1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2" xfId="0" applyNumberFormat="1" applyFont="1" applyFill="1" applyBorder="1" applyAlignment="1">
      <alignment horizontal="right"/>
    </xf>
    <xf numFmtId="164" fontId="6" fillId="0" borderId="9" xfId="0" applyNumberFormat="1" applyFont="1" applyBorder="1"/>
    <xf numFmtId="164" fontId="2" fillId="0" borderId="0" xfId="0" applyNumberFormat="1" applyFont="1"/>
    <xf numFmtId="164" fontId="6" fillId="0" borderId="28" xfId="0" applyNumberFormat="1" applyFont="1" applyBorder="1"/>
    <xf numFmtId="164" fontId="6" fillId="0" borderId="29" xfId="0" applyNumberFormat="1" applyFont="1" applyBorder="1"/>
    <xf numFmtId="164" fontId="6" fillId="0" borderId="30" xfId="0" applyNumberFormat="1" applyFont="1" applyBorder="1"/>
    <xf numFmtId="164" fontId="6" fillId="0" borderId="31" xfId="0" applyNumberFormat="1" applyFont="1" applyBorder="1"/>
    <xf numFmtId="164" fontId="6" fillId="0" borderId="32" xfId="0" applyNumberFormat="1" applyFont="1" applyBorder="1"/>
    <xf numFmtId="164" fontId="6" fillId="0" borderId="33" xfId="0" applyNumberFormat="1" applyFont="1" applyBorder="1"/>
    <xf numFmtId="0" fontId="8" fillId="0" borderId="34" xfId="0" applyFont="1" applyBorder="1"/>
    <xf numFmtId="0" fontId="8" fillId="0" borderId="35" xfId="0" applyFont="1" applyBorder="1"/>
    <xf numFmtId="0" fontId="8" fillId="0" borderId="36" xfId="0" applyFont="1" applyBorder="1"/>
    <xf numFmtId="0" fontId="0" fillId="0" borderId="38" xfId="0" applyBorder="1"/>
    <xf numFmtId="0" fontId="0" fillId="0" borderId="39" xfId="0" applyBorder="1"/>
    <xf numFmtId="0" fontId="0" fillId="0" borderId="41" xfId="0" applyBorder="1"/>
    <xf numFmtId="0" fontId="0" fillId="0" borderId="42" xfId="0" applyBorder="1"/>
    <xf numFmtId="0" fontId="0" fillId="0" borderId="44" xfId="0" applyBorder="1"/>
    <xf numFmtId="0" fontId="0" fillId="0" borderId="45" xfId="0" applyBorder="1"/>
    <xf numFmtId="0" fontId="0" fillId="2" borderId="1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0" borderId="37" xfId="0" applyFont="1" applyBorder="1"/>
    <xf numFmtId="0" fontId="5" fillId="0" borderId="40" xfId="0" applyFont="1" applyBorder="1"/>
    <xf numFmtId="0" fontId="9" fillId="0" borderId="43" xfId="0" applyFont="1" applyBorder="1"/>
    <xf numFmtId="17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2" borderId="12" xfId="0" applyFill="1" applyBorder="1" applyAlignment="1"/>
    <xf numFmtId="0" fontId="0" fillId="2" borderId="46" xfId="0" applyFill="1" applyBorder="1" applyAlignment="1"/>
    <xf numFmtId="0" fontId="0" fillId="2" borderId="47" xfId="0" applyFill="1" applyBorder="1" applyAlignment="1"/>
    <xf numFmtId="0" fontId="1" fillId="2" borderId="1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/>
    </xf>
    <xf numFmtId="164" fontId="6" fillId="4" borderId="20" xfId="0" applyNumberFormat="1" applyFont="1" applyFill="1" applyBorder="1"/>
    <xf numFmtId="164" fontId="7" fillId="4" borderId="20" xfId="0" applyNumberFormat="1" applyFont="1" applyFill="1" applyBorder="1"/>
    <xf numFmtId="0" fontId="3" fillId="0" borderId="9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6" fillId="4" borderId="50" xfId="0" applyNumberFormat="1" applyFont="1" applyFill="1" applyBorder="1"/>
    <xf numFmtId="164" fontId="6" fillId="0" borderId="11" xfId="0" applyNumberFormat="1" applyFont="1" applyBorder="1" applyAlignment="1">
      <alignment horizontal="right"/>
    </xf>
    <xf numFmtId="0" fontId="4" fillId="0" borderId="51" xfId="0" applyFont="1" applyBorder="1"/>
    <xf numFmtId="2" fontId="4" fillId="0" borderId="52" xfId="0" applyNumberFormat="1" applyFont="1" applyBorder="1"/>
    <xf numFmtId="0" fontId="4" fillId="0" borderId="52" xfId="0" applyFont="1" applyBorder="1"/>
    <xf numFmtId="164" fontId="2" fillId="0" borderId="52" xfId="0" applyNumberFormat="1" applyFont="1" applyBorder="1"/>
    <xf numFmtId="0" fontId="0" fillId="0" borderId="1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" fillId="4" borderId="53" xfId="0" applyFont="1" applyFill="1" applyBorder="1" applyAlignment="1">
      <alignment horizontal="center"/>
    </xf>
    <xf numFmtId="164" fontId="3" fillId="4" borderId="49" xfId="0" applyNumberFormat="1" applyFont="1" applyFill="1" applyBorder="1"/>
    <xf numFmtId="0" fontId="1" fillId="4" borderId="22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0" xfId="0" applyNumberFormat="1"/>
    <xf numFmtId="0" fontId="0" fillId="2" borderId="11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03"/>
  <sheetViews>
    <sheetView tabSelected="1" zoomScale="75" zoomScaleNormal="75" workbookViewId="0">
      <pane xSplit="3000" topLeftCell="S1" activePane="topRight"/>
      <selection activeCell="A64" sqref="A64"/>
      <selection pane="topRight" activeCell="AF7" sqref="AF7"/>
    </sheetView>
  </sheetViews>
  <sheetFormatPr defaultRowHeight="15"/>
  <cols>
    <col min="1" max="1" width="33.7109375" customWidth="1"/>
    <col min="3" max="3" width="9.140625" style="1"/>
    <col min="7" max="7" width="8.5703125" customWidth="1"/>
    <col min="8" max="8" width="8.42578125" customWidth="1"/>
    <col min="9" max="9" width="8.28515625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31" s="1" customFormat="1" ht="17.25" customHeight="1">
      <c r="D1" s="115">
        <v>2014</v>
      </c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7"/>
      <c r="Q1" s="66"/>
      <c r="R1" s="67"/>
      <c r="S1" s="68"/>
      <c r="T1" s="86" t="s">
        <v>44</v>
      </c>
      <c r="U1" s="87" t="s">
        <v>44</v>
      </c>
      <c r="V1" s="87" t="s">
        <v>44</v>
      </c>
      <c r="W1" s="87" t="s">
        <v>44</v>
      </c>
      <c r="X1" s="87" t="s">
        <v>44</v>
      </c>
      <c r="Y1" s="87" t="s">
        <v>44</v>
      </c>
      <c r="Z1" s="87" t="s">
        <v>44</v>
      </c>
      <c r="AA1" s="87" t="s">
        <v>44</v>
      </c>
      <c r="AB1" s="87" t="s">
        <v>44</v>
      </c>
      <c r="AC1" s="87" t="s">
        <v>44</v>
      </c>
      <c r="AD1" s="87" t="s">
        <v>44</v>
      </c>
      <c r="AE1" s="88" t="s">
        <v>44</v>
      </c>
    </row>
    <row r="2" spans="1:31" s="1" customFormat="1" ht="15.75">
      <c r="B2" s="121"/>
      <c r="C2" s="121"/>
      <c r="D2" s="7" t="s">
        <v>31</v>
      </c>
      <c r="E2" s="7" t="s">
        <v>31</v>
      </c>
      <c r="F2" s="7" t="s">
        <v>32</v>
      </c>
      <c r="G2" s="7" t="s">
        <v>32</v>
      </c>
      <c r="H2" s="79" t="s">
        <v>33</v>
      </c>
      <c r="I2" s="79" t="s">
        <v>33</v>
      </c>
      <c r="J2" s="79" t="s">
        <v>34</v>
      </c>
      <c r="K2" s="80" t="s">
        <v>34</v>
      </c>
      <c r="L2" s="81" t="s">
        <v>4</v>
      </c>
      <c r="M2" s="10" t="s">
        <v>34</v>
      </c>
      <c r="N2" s="82" t="s">
        <v>40</v>
      </c>
      <c r="O2" s="7"/>
      <c r="Q2" s="69"/>
      <c r="R2" s="70" t="s">
        <v>78</v>
      </c>
      <c r="S2" s="71"/>
      <c r="T2" s="89" t="s">
        <v>31</v>
      </c>
      <c r="U2" s="90" t="s">
        <v>32</v>
      </c>
      <c r="V2" s="90" t="s">
        <v>33</v>
      </c>
      <c r="W2" s="90" t="s">
        <v>34</v>
      </c>
      <c r="X2" s="90" t="s">
        <v>45</v>
      </c>
      <c r="Y2" s="90" t="s">
        <v>61</v>
      </c>
      <c r="Z2" s="90" t="s">
        <v>66</v>
      </c>
      <c r="AA2" s="90" t="s">
        <v>67</v>
      </c>
      <c r="AB2" s="90" t="s">
        <v>68</v>
      </c>
      <c r="AC2" s="90" t="s">
        <v>69</v>
      </c>
      <c r="AD2" s="90" t="s">
        <v>70</v>
      </c>
      <c r="AE2" s="91" t="s">
        <v>71</v>
      </c>
    </row>
    <row r="3" spans="1:31">
      <c r="A3" s="118" t="s">
        <v>78</v>
      </c>
      <c r="B3" s="3" t="s">
        <v>29</v>
      </c>
      <c r="C3" s="3" t="s">
        <v>1</v>
      </c>
      <c r="D3" s="3" t="s">
        <v>2</v>
      </c>
      <c r="E3" s="3" t="s">
        <v>4</v>
      </c>
      <c r="F3" s="3" t="s">
        <v>2</v>
      </c>
      <c r="G3" s="3" t="s">
        <v>4</v>
      </c>
      <c r="H3" s="3" t="s">
        <v>2</v>
      </c>
      <c r="I3" s="3" t="s">
        <v>4</v>
      </c>
      <c r="J3" s="3" t="s">
        <v>2</v>
      </c>
      <c r="K3" s="18" t="s">
        <v>4</v>
      </c>
      <c r="L3" s="21" t="s">
        <v>38</v>
      </c>
      <c r="M3" s="18" t="s">
        <v>1</v>
      </c>
      <c r="N3" s="20" t="s">
        <v>38</v>
      </c>
      <c r="O3" s="3" t="s">
        <v>43</v>
      </c>
      <c r="Q3" s="72"/>
      <c r="R3" s="73"/>
      <c r="S3" s="74"/>
      <c r="T3" s="92" t="s">
        <v>0</v>
      </c>
      <c r="U3" s="93" t="s">
        <v>0</v>
      </c>
      <c r="V3" s="93" t="s">
        <v>0</v>
      </c>
      <c r="W3" s="93" t="s">
        <v>0</v>
      </c>
      <c r="X3" s="93" t="s">
        <v>0</v>
      </c>
      <c r="Y3" s="93" t="s">
        <v>0</v>
      </c>
      <c r="Z3" s="93" t="s">
        <v>0</v>
      </c>
      <c r="AA3" s="93" t="s">
        <v>0</v>
      </c>
      <c r="AB3" s="93" t="s">
        <v>0</v>
      </c>
      <c r="AC3" s="93" t="s">
        <v>0</v>
      </c>
      <c r="AD3" s="93" t="s">
        <v>0</v>
      </c>
      <c r="AE3" s="94" t="s">
        <v>0</v>
      </c>
    </row>
    <row r="4" spans="1:31">
      <c r="A4" s="119"/>
      <c r="B4" s="78">
        <v>41609</v>
      </c>
      <c r="C4" s="78">
        <v>41609</v>
      </c>
      <c r="D4" s="2" t="s">
        <v>3</v>
      </c>
      <c r="E4" s="2" t="s">
        <v>5</v>
      </c>
      <c r="F4" s="2" t="s">
        <v>3</v>
      </c>
      <c r="G4" s="2" t="s">
        <v>5</v>
      </c>
      <c r="H4" s="2" t="s">
        <v>3</v>
      </c>
      <c r="I4" s="2" t="s">
        <v>5</v>
      </c>
      <c r="J4" s="2" t="s">
        <v>3</v>
      </c>
      <c r="K4" s="19" t="s">
        <v>5</v>
      </c>
      <c r="L4" s="22" t="s">
        <v>42</v>
      </c>
      <c r="M4" s="19" t="s">
        <v>39</v>
      </c>
      <c r="N4" s="2" t="s">
        <v>42</v>
      </c>
      <c r="O4" s="2" t="s">
        <v>41</v>
      </c>
      <c r="Q4" s="75" t="s">
        <v>6</v>
      </c>
      <c r="R4" s="60"/>
      <c r="S4" s="61"/>
      <c r="T4" s="51">
        <f t="shared" ref="T4:T32" si="0">O6</f>
        <v>107.9</v>
      </c>
      <c r="U4" s="52">
        <f t="shared" ref="U4:U32" si="1">O6</f>
        <v>107.9</v>
      </c>
      <c r="V4" s="52">
        <f t="shared" ref="V4:V32" si="2">O6</f>
        <v>107.9</v>
      </c>
      <c r="W4" s="52">
        <f t="shared" ref="W4:W32" si="3">O6</f>
        <v>107.9</v>
      </c>
      <c r="X4" s="52">
        <f t="shared" ref="X4:X32" si="4">F42</f>
        <v>98.8</v>
      </c>
      <c r="Y4" s="52">
        <f t="shared" ref="Y4:Y32" si="5">K42</f>
        <v>32.900000000000006</v>
      </c>
      <c r="Z4" s="52">
        <f t="shared" ref="Z4:Z32" si="6">P42</f>
        <v>73.099999999999994</v>
      </c>
      <c r="AA4" s="52">
        <f t="shared" ref="AA4:AA32" si="7">U42</f>
        <v>50.399999999999991</v>
      </c>
      <c r="AB4" s="52">
        <f t="shared" ref="AB4:AB32" si="8">Z42</f>
        <v>176.17999999999998</v>
      </c>
      <c r="AC4" s="52">
        <f t="shared" ref="AC4:AC32" si="9">AE42</f>
        <v>128.1</v>
      </c>
      <c r="AD4" s="52">
        <f t="shared" ref="AD4:AD32" si="10">AJ42</f>
        <v>120.09999999999997</v>
      </c>
      <c r="AE4" s="53">
        <f t="shared" ref="AE4:AE32" si="11">AO42</f>
        <v>0</v>
      </c>
    </row>
    <row r="5" spans="1:31" ht="15.75">
      <c r="A5" s="120"/>
      <c r="B5" s="2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2" t="s">
        <v>0</v>
      </c>
      <c r="J5" s="2" t="s">
        <v>0</v>
      </c>
      <c r="K5" s="19" t="s">
        <v>0</v>
      </c>
      <c r="L5" s="22" t="s">
        <v>0</v>
      </c>
      <c r="M5" s="19" t="s">
        <v>0</v>
      </c>
      <c r="N5" s="25" t="s">
        <v>0</v>
      </c>
      <c r="O5" s="2" t="s">
        <v>0</v>
      </c>
      <c r="P5" s="9"/>
      <c r="Q5" s="76" t="s">
        <v>57</v>
      </c>
      <c r="R5" s="62"/>
      <c r="S5" s="63"/>
      <c r="T5" s="54">
        <f t="shared" si="0"/>
        <v>269.27499999999998</v>
      </c>
      <c r="U5" s="55">
        <f t="shared" si="1"/>
        <v>269.27499999999998</v>
      </c>
      <c r="V5" s="55">
        <f t="shared" si="2"/>
        <v>269.27499999999998</v>
      </c>
      <c r="W5" s="55">
        <f t="shared" si="3"/>
        <v>269.27499999999998</v>
      </c>
      <c r="X5" s="55">
        <f t="shared" si="4"/>
        <v>132</v>
      </c>
      <c r="Y5" s="55">
        <f t="shared" si="5"/>
        <v>172.38</v>
      </c>
      <c r="Z5" s="55">
        <f t="shared" si="6"/>
        <v>185.07999999999998</v>
      </c>
      <c r="AA5" s="55">
        <f t="shared" si="7"/>
        <v>106.86000000000001</v>
      </c>
      <c r="AB5" s="55">
        <f t="shared" si="8"/>
        <v>218.16000000000003</v>
      </c>
      <c r="AC5" s="55">
        <f t="shared" si="9"/>
        <v>148</v>
      </c>
      <c r="AD5" s="55">
        <f t="shared" si="10"/>
        <v>372.4</v>
      </c>
      <c r="AE5" s="56">
        <f t="shared" si="11"/>
        <v>0</v>
      </c>
    </row>
    <row r="6" spans="1:31" ht="15.75">
      <c r="A6" s="4" t="s">
        <v>6</v>
      </c>
      <c r="B6" s="7"/>
      <c r="C6" s="7">
        <v>105.5</v>
      </c>
      <c r="D6" s="7">
        <v>126</v>
      </c>
      <c r="E6" s="7"/>
      <c r="F6" s="7">
        <v>114.8</v>
      </c>
      <c r="G6" s="7"/>
      <c r="H6" s="10">
        <v>81.2</v>
      </c>
      <c r="I6" s="10"/>
      <c r="J6" s="10">
        <v>82.6</v>
      </c>
      <c r="K6" s="35"/>
      <c r="L6" s="24">
        <f t="shared" ref="L6:L34" si="12">SUM(B6:K6)</f>
        <v>510.1</v>
      </c>
      <c r="M6" s="10">
        <v>78.5</v>
      </c>
      <c r="N6" s="10">
        <f>L6-M6</f>
        <v>431.6</v>
      </c>
      <c r="O6" s="40">
        <f>N6/4</f>
        <v>107.9</v>
      </c>
      <c r="P6" s="8"/>
      <c r="Q6" s="76" t="s">
        <v>8</v>
      </c>
      <c r="R6" s="62"/>
      <c r="S6" s="63"/>
      <c r="T6" s="54">
        <f t="shared" si="0"/>
        <v>359.26750000000004</v>
      </c>
      <c r="U6" s="55">
        <f t="shared" si="1"/>
        <v>359.26750000000004</v>
      </c>
      <c r="V6" s="55">
        <f t="shared" si="2"/>
        <v>359.26750000000004</v>
      </c>
      <c r="W6" s="55">
        <f t="shared" si="3"/>
        <v>359.26750000000004</v>
      </c>
      <c r="X6" s="55">
        <f t="shared" si="4"/>
        <v>291.39999999999998</v>
      </c>
      <c r="Y6" s="55">
        <f t="shared" si="5"/>
        <v>215</v>
      </c>
      <c r="Z6" s="55">
        <f t="shared" si="6"/>
        <v>318.23</v>
      </c>
      <c r="AA6" s="55">
        <f t="shared" si="7"/>
        <v>136.68</v>
      </c>
      <c r="AB6" s="55">
        <f t="shared" si="8"/>
        <v>257.5</v>
      </c>
      <c r="AC6" s="55">
        <f t="shared" si="9"/>
        <v>130.1</v>
      </c>
      <c r="AD6" s="55">
        <f t="shared" si="10"/>
        <v>135.5</v>
      </c>
      <c r="AE6" s="56">
        <f t="shared" si="11"/>
        <v>0</v>
      </c>
    </row>
    <row r="7" spans="1:31" ht="15.75">
      <c r="A7" s="34" t="s">
        <v>57</v>
      </c>
      <c r="B7" s="7">
        <v>206</v>
      </c>
      <c r="C7" s="7">
        <v>165</v>
      </c>
      <c r="D7" s="7">
        <v>242</v>
      </c>
      <c r="E7" s="7"/>
      <c r="F7" s="11">
        <v>133</v>
      </c>
      <c r="G7" s="7"/>
      <c r="H7" s="10">
        <v>141</v>
      </c>
      <c r="I7" s="10">
        <v>47.1</v>
      </c>
      <c r="J7" s="10">
        <v>152</v>
      </c>
      <c r="K7" s="35"/>
      <c r="L7" s="24">
        <f t="shared" si="12"/>
        <v>1086.0999999999999</v>
      </c>
      <c r="M7" s="10">
        <v>9</v>
      </c>
      <c r="N7" s="10">
        <f t="shared" ref="N7:N34" si="13">L7-M7</f>
        <v>1077.0999999999999</v>
      </c>
      <c r="O7" s="40">
        <f t="shared" ref="O7:O34" si="14">N7/4</f>
        <v>269.27499999999998</v>
      </c>
      <c r="P7" s="8"/>
      <c r="Q7" s="76" t="s">
        <v>9</v>
      </c>
      <c r="R7" s="62"/>
      <c r="S7" s="63"/>
      <c r="T7" s="54">
        <f t="shared" si="0"/>
        <v>10.842500000000001</v>
      </c>
      <c r="U7" s="55">
        <f t="shared" si="1"/>
        <v>10.842500000000001</v>
      </c>
      <c r="V7" s="55">
        <f t="shared" si="2"/>
        <v>10.842500000000001</v>
      </c>
      <c r="W7" s="55">
        <f t="shared" si="3"/>
        <v>10.842500000000001</v>
      </c>
      <c r="X7" s="55">
        <f t="shared" si="4"/>
        <v>16.2</v>
      </c>
      <c r="Y7" s="55">
        <f t="shared" si="5"/>
        <v>0</v>
      </c>
      <c r="Z7" s="55">
        <f t="shared" si="6"/>
        <v>0</v>
      </c>
      <c r="AA7" s="55">
        <f t="shared" si="7"/>
        <v>0</v>
      </c>
      <c r="AB7" s="55">
        <f t="shared" si="8"/>
        <v>0</v>
      </c>
      <c r="AC7" s="55">
        <f t="shared" si="9"/>
        <v>0</v>
      </c>
      <c r="AD7" s="55">
        <f t="shared" si="10"/>
        <v>-227.5</v>
      </c>
      <c r="AE7" s="56">
        <f t="shared" si="11"/>
        <v>0</v>
      </c>
    </row>
    <row r="8" spans="1:31" ht="15.75">
      <c r="A8" s="4" t="s">
        <v>8</v>
      </c>
      <c r="B8" s="7">
        <v>161</v>
      </c>
      <c r="C8" s="7">
        <v>147.5</v>
      </c>
      <c r="D8" s="7">
        <v>233</v>
      </c>
      <c r="E8" s="7">
        <v>82.77</v>
      </c>
      <c r="F8" s="11">
        <v>115.5</v>
      </c>
      <c r="G8" s="7">
        <v>73</v>
      </c>
      <c r="H8" s="10">
        <v>140</v>
      </c>
      <c r="I8" s="10">
        <v>66.09</v>
      </c>
      <c r="J8" s="10">
        <v>599.5</v>
      </c>
      <c r="K8" s="35">
        <v>64.209999999999994</v>
      </c>
      <c r="L8" s="24">
        <f t="shared" si="12"/>
        <v>1682.5700000000002</v>
      </c>
      <c r="M8" s="10">
        <v>245.5</v>
      </c>
      <c r="N8" s="10">
        <f t="shared" si="13"/>
        <v>1437.0700000000002</v>
      </c>
      <c r="O8" s="40">
        <f t="shared" si="14"/>
        <v>359.26750000000004</v>
      </c>
      <c r="P8" s="8"/>
      <c r="Q8" s="76" t="s">
        <v>10</v>
      </c>
      <c r="R8" s="62"/>
      <c r="S8" s="63"/>
      <c r="T8" s="54">
        <f t="shared" si="0"/>
        <v>0</v>
      </c>
      <c r="U8" s="55">
        <f t="shared" si="1"/>
        <v>0</v>
      </c>
      <c r="V8" s="55">
        <f t="shared" si="2"/>
        <v>0</v>
      </c>
      <c r="W8" s="55">
        <f t="shared" si="3"/>
        <v>0</v>
      </c>
      <c r="X8" s="55">
        <f t="shared" si="4"/>
        <v>0</v>
      </c>
      <c r="Y8" s="55">
        <f t="shared" si="5"/>
        <v>0</v>
      </c>
      <c r="Z8" s="55">
        <f t="shared" si="6"/>
        <v>0</v>
      </c>
      <c r="AA8" s="55">
        <f t="shared" si="7"/>
        <v>0</v>
      </c>
      <c r="AB8" s="55">
        <f t="shared" si="8"/>
        <v>6.49</v>
      </c>
      <c r="AC8" s="55">
        <f t="shared" si="9"/>
        <v>0</v>
      </c>
      <c r="AD8" s="55">
        <f t="shared" si="10"/>
        <v>0</v>
      </c>
      <c r="AE8" s="56">
        <f t="shared" si="11"/>
        <v>0</v>
      </c>
    </row>
    <row r="9" spans="1:31" ht="15.75">
      <c r="A9" s="4" t="s">
        <v>9</v>
      </c>
      <c r="B9" s="7"/>
      <c r="C9" s="7"/>
      <c r="D9" s="7"/>
      <c r="E9" s="7"/>
      <c r="F9" s="11">
        <v>25.37</v>
      </c>
      <c r="G9" s="7">
        <v>18</v>
      </c>
      <c r="H9" s="10"/>
      <c r="I9" s="10"/>
      <c r="J9" s="10"/>
      <c r="K9" s="35"/>
      <c r="L9" s="24">
        <f t="shared" si="12"/>
        <v>43.370000000000005</v>
      </c>
      <c r="M9" s="10"/>
      <c r="N9" s="10">
        <f t="shared" si="13"/>
        <v>43.370000000000005</v>
      </c>
      <c r="O9" s="40">
        <f t="shared" si="14"/>
        <v>10.842500000000001</v>
      </c>
      <c r="P9" s="8"/>
      <c r="Q9" s="76" t="s">
        <v>11</v>
      </c>
      <c r="R9" s="62"/>
      <c r="S9" s="63"/>
      <c r="T9" s="54">
        <f t="shared" si="0"/>
        <v>86.5</v>
      </c>
      <c r="U9" s="55">
        <f t="shared" si="1"/>
        <v>86.5</v>
      </c>
      <c r="V9" s="55">
        <f t="shared" si="2"/>
        <v>86.5</v>
      </c>
      <c r="W9" s="55">
        <f t="shared" si="3"/>
        <v>86.5</v>
      </c>
      <c r="X9" s="55">
        <f t="shared" si="4"/>
        <v>82.5</v>
      </c>
      <c r="Y9" s="55">
        <f t="shared" si="5"/>
        <v>58</v>
      </c>
      <c r="Z9" s="55">
        <f t="shared" si="6"/>
        <v>24.199999999999989</v>
      </c>
      <c r="AA9" s="55">
        <f t="shared" si="7"/>
        <v>144.23000000000002</v>
      </c>
      <c r="AB9" s="55">
        <f t="shared" si="8"/>
        <v>78</v>
      </c>
      <c r="AC9" s="55">
        <f t="shared" si="9"/>
        <v>163</v>
      </c>
      <c r="AD9" s="55">
        <f t="shared" si="10"/>
        <v>295</v>
      </c>
      <c r="AE9" s="56">
        <f t="shared" si="11"/>
        <v>0</v>
      </c>
    </row>
    <row r="10" spans="1:31" ht="15.75">
      <c r="A10" s="4" t="s">
        <v>10</v>
      </c>
      <c r="B10" s="7"/>
      <c r="C10" s="7"/>
      <c r="D10" s="7"/>
      <c r="E10" s="7"/>
      <c r="F10" s="7"/>
      <c r="G10" s="7"/>
      <c r="H10" s="10"/>
      <c r="I10" s="10"/>
      <c r="J10" s="10"/>
      <c r="K10" s="35"/>
      <c r="L10" s="24">
        <f t="shared" si="12"/>
        <v>0</v>
      </c>
      <c r="M10" s="10"/>
      <c r="N10" s="10">
        <f t="shared" si="13"/>
        <v>0</v>
      </c>
      <c r="O10" s="40">
        <f t="shared" si="14"/>
        <v>0</v>
      </c>
      <c r="P10" s="8"/>
      <c r="Q10" s="76" t="s">
        <v>12</v>
      </c>
      <c r="R10" s="62"/>
      <c r="S10" s="63"/>
      <c r="T10" s="54">
        <f t="shared" si="0"/>
        <v>76</v>
      </c>
      <c r="U10" s="55">
        <f t="shared" si="1"/>
        <v>76</v>
      </c>
      <c r="V10" s="55">
        <f t="shared" si="2"/>
        <v>76</v>
      </c>
      <c r="W10" s="55">
        <f t="shared" si="3"/>
        <v>76</v>
      </c>
      <c r="X10" s="55">
        <f t="shared" si="4"/>
        <v>52</v>
      </c>
      <c r="Y10" s="55">
        <f t="shared" si="5"/>
        <v>83</v>
      </c>
      <c r="Z10" s="55">
        <f t="shared" si="6"/>
        <v>70</v>
      </c>
      <c r="AA10" s="55">
        <f t="shared" si="7"/>
        <v>60</v>
      </c>
      <c r="AB10" s="55">
        <f t="shared" si="8"/>
        <v>74</v>
      </c>
      <c r="AC10" s="55">
        <f t="shared" si="9"/>
        <v>23</v>
      </c>
      <c r="AD10" s="55">
        <f t="shared" si="10"/>
        <v>-82</v>
      </c>
      <c r="AE10" s="56">
        <f t="shared" si="11"/>
        <v>0</v>
      </c>
    </row>
    <row r="11" spans="1:31" ht="15.75">
      <c r="A11" s="4" t="s">
        <v>11</v>
      </c>
      <c r="B11" s="7"/>
      <c r="C11" s="11">
        <v>142</v>
      </c>
      <c r="D11" s="11">
        <v>77</v>
      </c>
      <c r="E11" s="7"/>
      <c r="F11" s="11">
        <v>48</v>
      </c>
      <c r="G11" s="7"/>
      <c r="H11" s="10">
        <v>50</v>
      </c>
      <c r="I11" s="10"/>
      <c r="J11" s="10">
        <v>168</v>
      </c>
      <c r="K11" s="35"/>
      <c r="L11" s="24">
        <f t="shared" si="12"/>
        <v>485</v>
      </c>
      <c r="M11" s="10">
        <v>139</v>
      </c>
      <c r="N11" s="10">
        <f t="shared" si="13"/>
        <v>346</v>
      </c>
      <c r="O11" s="40">
        <f t="shared" si="14"/>
        <v>86.5</v>
      </c>
      <c r="P11" s="8"/>
      <c r="Q11" s="76" t="s">
        <v>13</v>
      </c>
      <c r="R11" s="62"/>
      <c r="S11" s="63"/>
      <c r="T11" s="54">
        <f t="shared" si="0"/>
        <v>219.19749999999996</v>
      </c>
      <c r="U11" s="55">
        <f t="shared" si="1"/>
        <v>219.19749999999996</v>
      </c>
      <c r="V11" s="55">
        <f t="shared" si="2"/>
        <v>219.19749999999996</v>
      </c>
      <c r="W11" s="55">
        <f t="shared" si="3"/>
        <v>219.19749999999996</v>
      </c>
      <c r="X11" s="55">
        <f t="shared" si="4"/>
        <v>102.80000000000001</v>
      </c>
      <c r="Y11" s="55">
        <f t="shared" si="5"/>
        <v>72</v>
      </c>
      <c r="Z11" s="55">
        <f t="shared" si="6"/>
        <v>93.829999999999984</v>
      </c>
      <c r="AA11" s="55">
        <f t="shared" si="7"/>
        <v>127.19999999999999</v>
      </c>
      <c r="AB11" s="55">
        <f t="shared" si="8"/>
        <v>104.22000000000003</v>
      </c>
      <c r="AC11" s="55">
        <f t="shared" si="9"/>
        <v>58.400000000000006</v>
      </c>
      <c r="AD11" s="55">
        <f t="shared" si="10"/>
        <v>117.00000000000003</v>
      </c>
      <c r="AE11" s="56">
        <f t="shared" si="11"/>
        <v>0</v>
      </c>
    </row>
    <row r="12" spans="1:31" ht="15.75">
      <c r="A12" s="4" t="s">
        <v>12</v>
      </c>
      <c r="B12" s="7">
        <v>111</v>
      </c>
      <c r="C12" s="11">
        <v>47</v>
      </c>
      <c r="D12" s="11">
        <v>61</v>
      </c>
      <c r="E12" s="7"/>
      <c r="F12" s="11">
        <v>47</v>
      </c>
      <c r="G12" s="7"/>
      <c r="H12" s="10">
        <v>63</v>
      </c>
      <c r="I12" s="10"/>
      <c r="J12" s="10">
        <v>14</v>
      </c>
      <c r="K12" s="35"/>
      <c r="L12" s="24">
        <f t="shared" si="12"/>
        <v>343</v>
      </c>
      <c r="M12" s="10">
        <v>39</v>
      </c>
      <c r="N12" s="10">
        <f t="shared" si="13"/>
        <v>304</v>
      </c>
      <c r="O12" s="40">
        <f t="shared" si="14"/>
        <v>76</v>
      </c>
      <c r="P12" s="8"/>
      <c r="Q12" s="76" t="s">
        <v>14</v>
      </c>
      <c r="R12" s="62"/>
      <c r="S12" s="63"/>
      <c r="T12" s="54">
        <f t="shared" si="0"/>
        <v>27.225000000000001</v>
      </c>
      <c r="U12" s="55">
        <f t="shared" si="1"/>
        <v>27.225000000000001</v>
      </c>
      <c r="V12" s="55">
        <f t="shared" si="2"/>
        <v>27.225000000000001</v>
      </c>
      <c r="W12" s="55">
        <f t="shared" si="3"/>
        <v>27.225000000000001</v>
      </c>
      <c r="X12" s="55">
        <f t="shared" si="4"/>
        <v>114.10000000000001</v>
      </c>
      <c r="Y12" s="55">
        <f t="shared" si="5"/>
        <v>106.36000000000001</v>
      </c>
      <c r="Z12" s="55">
        <f t="shared" si="6"/>
        <v>130.10000000000002</v>
      </c>
      <c r="AA12" s="55">
        <f t="shared" si="7"/>
        <v>1.3999999999999915</v>
      </c>
      <c r="AB12" s="55">
        <f t="shared" si="8"/>
        <v>73.5</v>
      </c>
      <c r="AC12" s="55">
        <f t="shared" si="9"/>
        <v>29.399999999999991</v>
      </c>
      <c r="AD12" s="55">
        <f t="shared" si="10"/>
        <v>-38.100000000000023</v>
      </c>
      <c r="AE12" s="56">
        <f t="shared" si="11"/>
        <v>0</v>
      </c>
    </row>
    <row r="13" spans="1:31" ht="15.75">
      <c r="A13" s="4" t="s">
        <v>13</v>
      </c>
      <c r="B13" s="7">
        <v>225</v>
      </c>
      <c r="C13" s="11">
        <v>54.8</v>
      </c>
      <c r="D13" s="11">
        <v>88.4</v>
      </c>
      <c r="E13" s="7">
        <v>99.58</v>
      </c>
      <c r="F13" s="11">
        <v>45.6</v>
      </c>
      <c r="G13" s="7">
        <v>104.79</v>
      </c>
      <c r="H13" s="10">
        <v>54</v>
      </c>
      <c r="I13" s="10">
        <v>103.32</v>
      </c>
      <c r="J13" s="10">
        <v>44.4</v>
      </c>
      <c r="K13" s="35">
        <v>224.5</v>
      </c>
      <c r="L13" s="24">
        <f t="shared" si="12"/>
        <v>1044.3899999999999</v>
      </c>
      <c r="M13" s="10">
        <v>167.6</v>
      </c>
      <c r="N13" s="10">
        <f t="shared" si="13"/>
        <v>876.78999999999985</v>
      </c>
      <c r="O13" s="40">
        <f t="shared" si="14"/>
        <v>219.19749999999996</v>
      </c>
      <c r="P13" s="8"/>
      <c r="Q13" s="76" t="s">
        <v>15</v>
      </c>
      <c r="R13" s="62"/>
      <c r="S13" s="63"/>
      <c r="T13" s="54">
        <f t="shared" si="0"/>
        <v>163.73750000000001</v>
      </c>
      <c r="U13" s="55">
        <f t="shared" si="1"/>
        <v>163.73750000000001</v>
      </c>
      <c r="V13" s="55">
        <f t="shared" si="2"/>
        <v>163.73750000000001</v>
      </c>
      <c r="W13" s="55">
        <f t="shared" si="3"/>
        <v>163.73750000000001</v>
      </c>
      <c r="X13" s="55">
        <f t="shared" si="4"/>
        <v>9</v>
      </c>
      <c r="Y13" s="55">
        <f t="shared" si="5"/>
        <v>127.60000000000001</v>
      </c>
      <c r="Z13" s="55">
        <f t="shared" si="6"/>
        <v>88.199999999999989</v>
      </c>
      <c r="AA13" s="55">
        <f t="shared" si="7"/>
        <v>149.38</v>
      </c>
      <c r="AB13" s="55">
        <f t="shared" si="8"/>
        <v>72</v>
      </c>
      <c r="AC13" s="55">
        <f t="shared" si="9"/>
        <v>165.99999999999997</v>
      </c>
      <c r="AD13" s="55">
        <f t="shared" si="10"/>
        <v>211.20000000000005</v>
      </c>
      <c r="AE13" s="56">
        <f t="shared" si="11"/>
        <v>0</v>
      </c>
    </row>
    <row r="14" spans="1:31" ht="15.75">
      <c r="A14" s="4" t="s">
        <v>14</v>
      </c>
      <c r="B14" s="7"/>
      <c r="C14" s="11">
        <v>20.8</v>
      </c>
      <c r="D14" s="11">
        <v>54.6</v>
      </c>
      <c r="E14" s="7"/>
      <c r="F14" s="11">
        <v>21</v>
      </c>
      <c r="G14" s="7"/>
      <c r="H14" s="10">
        <v>26.6</v>
      </c>
      <c r="I14" s="10"/>
      <c r="J14" s="10">
        <v>87.5</v>
      </c>
      <c r="K14" s="35"/>
      <c r="L14" s="24">
        <f t="shared" si="12"/>
        <v>210.5</v>
      </c>
      <c r="M14" s="10">
        <v>101.6</v>
      </c>
      <c r="N14" s="10">
        <f t="shared" si="13"/>
        <v>108.9</v>
      </c>
      <c r="O14" s="40">
        <f t="shared" si="14"/>
        <v>27.225000000000001</v>
      </c>
      <c r="P14" s="8"/>
      <c r="Q14" s="76" t="s">
        <v>58</v>
      </c>
      <c r="R14" s="62"/>
      <c r="S14" s="63"/>
      <c r="T14" s="54">
        <f t="shared" si="0"/>
        <v>48.81</v>
      </c>
      <c r="U14" s="55">
        <f t="shared" si="1"/>
        <v>48.81</v>
      </c>
      <c r="V14" s="55">
        <f t="shared" si="2"/>
        <v>48.81</v>
      </c>
      <c r="W14" s="55">
        <f t="shared" si="3"/>
        <v>48.81</v>
      </c>
      <c r="X14" s="55">
        <f t="shared" si="4"/>
        <v>135.6</v>
      </c>
      <c r="Y14" s="55">
        <f t="shared" si="5"/>
        <v>-2.2000000000000028</v>
      </c>
      <c r="Z14" s="55">
        <f t="shared" si="6"/>
        <v>46.600000000000009</v>
      </c>
      <c r="AA14" s="55">
        <f t="shared" si="7"/>
        <v>0</v>
      </c>
      <c r="AB14" s="55">
        <f t="shared" si="8"/>
        <v>0</v>
      </c>
      <c r="AC14" s="55">
        <f t="shared" si="9"/>
        <v>9.6</v>
      </c>
      <c r="AD14" s="55">
        <f t="shared" si="10"/>
        <v>-139.6</v>
      </c>
      <c r="AE14" s="56">
        <f t="shared" si="11"/>
        <v>0</v>
      </c>
    </row>
    <row r="15" spans="1:31" ht="15.75">
      <c r="A15" s="4" t="s">
        <v>15</v>
      </c>
      <c r="B15" s="7"/>
      <c r="C15" s="11">
        <v>8</v>
      </c>
      <c r="D15" s="11">
        <v>100</v>
      </c>
      <c r="E15" s="7">
        <v>107.1</v>
      </c>
      <c r="F15" s="11"/>
      <c r="G15" s="7">
        <v>107.45</v>
      </c>
      <c r="H15" s="10">
        <v>52.8</v>
      </c>
      <c r="I15" s="10">
        <v>37.799999999999997</v>
      </c>
      <c r="J15" s="10">
        <v>250.8</v>
      </c>
      <c r="K15" s="35"/>
      <c r="L15" s="24">
        <f t="shared" si="12"/>
        <v>663.95</v>
      </c>
      <c r="M15" s="10">
        <v>9</v>
      </c>
      <c r="N15" s="10">
        <f t="shared" si="13"/>
        <v>654.95000000000005</v>
      </c>
      <c r="O15" s="40">
        <f t="shared" si="14"/>
        <v>163.73750000000001</v>
      </c>
      <c r="P15" s="8"/>
      <c r="Q15" s="76" t="s">
        <v>17</v>
      </c>
      <c r="R15" s="62"/>
      <c r="S15" s="63"/>
      <c r="T15" s="54">
        <f t="shared" si="0"/>
        <v>28.580000000000002</v>
      </c>
      <c r="U15" s="55">
        <f t="shared" si="1"/>
        <v>28.580000000000002</v>
      </c>
      <c r="V15" s="55">
        <f t="shared" si="2"/>
        <v>28.580000000000002</v>
      </c>
      <c r="W15" s="55">
        <f t="shared" si="3"/>
        <v>28.580000000000002</v>
      </c>
      <c r="X15" s="55">
        <f t="shared" si="4"/>
        <v>83.360000000000014</v>
      </c>
      <c r="Y15" s="55">
        <f t="shared" si="5"/>
        <v>0.48000000000000043</v>
      </c>
      <c r="Z15" s="55">
        <f t="shared" si="6"/>
        <v>21.28</v>
      </c>
      <c r="AA15" s="55">
        <f t="shared" si="7"/>
        <v>0.80000000000000071</v>
      </c>
      <c r="AB15" s="55">
        <f t="shared" si="8"/>
        <v>10.4</v>
      </c>
      <c r="AC15" s="55">
        <f t="shared" si="9"/>
        <v>4.16</v>
      </c>
      <c r="AD15" s="55">
        <f t="shared" si="10"/>
        <v>5.28</v>
      </c>
      <c r="AE15" s="56">
        <f t="shared" si="11"/>
        <v>0</v>
      </c>
    </row>
    <row r="16" spans="1:31" ht="15.75">
      <c r="A16" s="34" t="s">
        <v>58</v>
      </c>
      <c r="B16" s="7">
        <v>231</v>
      </c>
      <c r="C16" s="7"/>
      <c r="D16" s="7"/>
      <c r="E16" s="7">
        <v>34.56</v>
      </c>
      <c r="F16" s="11">
        <v>27.6</v>
      </c>
      <c r="G16" s="7"/>
      <c r="H16" s="10"/>
      <c r="I16" s="10"/>
      <c r="J16" s="10"/>
      <c r="K16" s="35">
        <v>38.880000000000003</v>
      </c>
      <c r="L16" s="24">
        <f t="shared" si="12"/>
        <v>332.04</v>
      </c>
      <c r="M16" s="10">
        <v>136.80000000000001</v>
      </c>
      <c r="N16" s="10">
        <f t="shared" si="13"/>
        <v>195.24</v>
      </c>
      <c r="O16" s="40">
        <f t="shared" si="14"/>
        <v>48.81</v>
      </c>
      <c r="P16" s="8"/>
      <c r="Q16" s="76" t="s">
        <v>18</v>
      </c>
      <c r="R16" s="62"/>
      <c r="S16" s="63"/>
      <c r="T16" s="54">
        <f t="shared" si="0"/>
        <v>20.570000000000004</v>
      </c>
      <c r="U16" s="55">
        <f t="shared" si="1"/>
        <v>20.570000000000004</v>
      </c>
      <c r="V16" s="55">
        <f t="shared" si="2"/>
        <v>20.570000000000004</v>
      </c>
      <c r="W16" s="55">
        <f t="shared" si="3"/>
        <v>20.570000000000004</v>
      </c>
      <c r="X16" s="55">
        <f t="shared" si="4"/>
        <v>33.96</v>
      </c>
      <c r="Y16" s="55">
        <f t="shared" si="5"/>
        <v>18.119999999999997</v>
      </c>
      <c r="Z16" s="55">
        <f t="shared" si="6"/>
        <v>67.640000000000015</v>
      </c>
      <c r="AA16" s="55">
        <f t="shared" si="7"/>
        <v>2.5200000000000031</v>
      </c>
      <c r="AB16" s="55">
        <f t="shared" si="8"/>
        <v>18.119999999999997</v>
      </c>
      <c r="AC16" s="55">
        <f t="shared" si="9"/>
        <v>17.400000000000006</v>
      </c>
      <c r="AD16" s="55">
        <f t="shared" si="10"/>
        <v>70.959999999999994</v>
      </c>
      <c r="AE16" s="56">
        <f t="shared" si="11"/>
        <v>0</v>
      </c>
    </row>
    <row r="17" spans="1:40" ht="15.75">
      <c r="A17" s="4" t="s">
        <v>17</v>
      </c>
      <c r="B17" s="11">
        <v>194</v>
      </c>
      <c r="C17" s="7"/>
      <c r="D17" s="11">
        <v>4.96</v>
      </c>
      <c r="E17" s="7"/>
      <c r="F17" s="11">
        <v>5.12</v>
      </c>
      <c r="G17" s="7"/>
      <c r="H17" s="10">
        <v>2.2400000000000002</v>
      </c>
      <c r="I17" s="10"/>
      <c r="J17" s="10">
        <v>3.04</v>
      </c>
      <c r="K17" s="35"/>
      <c r="L17" s="24">
        <f t="shared" si="12"/>
        <v>209.36</v>
      </c>
      <c r="M17" s="10">
        <v>95.04</v>
      </c>
      <c r="N17" s="10">
        <f t="shared" si="13"/>
        <v>114.32000000000001</v>
      </c>
      <c r="O17" s="40">
        <f t="shared" si="14"/>
        <v>28.580000000000002</v>
      </c>
      <c r="P17" s="8"/>
      <c r="Q17" s="76" t="s">
        <v>19</v>
      </c>
      <c r="R17" s="62"/>
      <c r="S17" s="63"/>
      <c r="T17" s="54">
        <f t="shared" si="0"/>
        <v>17.750000000000004</v>
      </c>
      <c r="U17" s="55">
        <f t="shared" si="1"/>
        <v>17.750000000000004</v>
      </c>
      <c r="V17" s="55">
        <f t="shared" si="2"/>
        <v>17.750000000000004</v>
      </c>
      <c r="W17" s="55">
        <f t="shared" si="3"/>
        <v>17.750000000000004</v>
      </c>
      <c r="X17" s="55">
        <f t="shared" si="4"/>
        <v>4.8000000000000007</v>
      </c>
      <c r="Y17" s="55">
        <f t="shared" si="5"/>
        <v>18.8</v>
      </c>
      <c r="Z17" s="55">
        <f t="shared" si="6"/>
        <v>10.199999999999999</v>
      </c>
      <c r="AA17" s="55">
        <f t="shared" si="7"/>
        <v>14.800000000000002</v>
      </c>
      <c r="AB17" s="55">
        <f t="shared" si="8"/>
        <v>10.000000000000002</v>
      </c>
      <c r="AC17" s="55">
        <f t="shared" si="9"/>
        <v>4.3999999999999986</v>
      </c>
      <c r="AD17" s="55">
        <f t="shared" si="10"/>
        <v>-24.879999999999988</v>
      </c>
      <c r="AE17" s="56">
        <f t="shared" si="11"/>
        <v>0</v>
      </c>
    </row>
    <row r="18" spans="1:40" ht="15.75">
      <c r="A18" s="4" t="s">
        <v>18</v>
      </c>
      <c r="B18" s="7"/>
      <c r="C18" s="11">
        <v>29</v>
      </c>
      <c r="D18" s="11">
        <v>31.2</v>
      </c>
      <c r="E18" s="7"/>
      <c r="F18" s="11">
        <v>14.4</v>
      </c>
      <c r="G18" s="7"/>
      <c r="H18" s="10">
        <v>23.76</v>
      </c>
      <c r="I18" s="10"/>
      <c r="J18" s="10">
        <v>13.08</v>
      </c>
      <c r="K18" s="35"/>
      <c r="L18" s="24">
        <f t="shared" si="12"/>
        <v>111.44000000000001</v>
      </c>
      <c r="M18" s="10">
        <v>29.16</v>
      </c>
      <c r="N18" s="10">
        <f t="shared" si="13"/>
        <v>82.280000000000015</v>
      </c>
      <c r="O18" s="40">
        <f t="shared" si="14"/>
        <v>20.570000000000004</v>
      </c>
      <c r="P18" s="8"/>
      <c r="Q18" s="76" t="s">
        <v>20</v>
      </c>
      <c r="R18" s="62"/>
      <c r="S18" s="63"/>
      <c r="T18" s="54">
        <f t="shared" si="0"/>
        <v>75.612499999999997</v>
      </c>
      <c r="U18" s="55">
        <f t="shared" si="1"/>
        <v>75.612499999999997</v>
      </c>
      <c r="V18" s="55">
        <f t="shared" si="2"/>
        <v>75.612499999999997</v>
      </c>
      <c r="W18" s="55">
        <f t="shared" si="3"/>
        <v>75.612499999999997</v>
      </c>
      <c r="X18" s="55">
        <f t="shared" si="4"/>
        <v>20</v>
      </c>
      <c r="Y18" s="55">
        <f t="shared" si="5"/>
        <v>141</v>
      </c>
      <c r="Z18" s="55">
        <f t="shared" si="6"/>
        <v>-27</v>
      </c>
      <c r="AA18" s="55">
        <f t="shared" si="7"/>
        <v>118.66</v>
      </c>
      <c r="AB18" s="55">
        <f t="shared" si="8"/>
        <v>41</v>
      </c>
      <c r="AC18" s="55">
        <f t="shared" si="9"/>
        <v>54</v>
      </c>
      <c r="AD18" s="55">
        <f t="shared" si="10"/>
        <v>217.4</v>
      </c>
      <c r="AE18" s="56">
        <f t="shared" si="11"/>
        <v>0</v>
      </c>
    </row>
    <row r="19" spans="1:40" ht="15.75">
      <c r="A19" s="4" t="s">
        <v>19</v>
      </c>
      <c r="B19" s="7"/>
      <c r="C19" s="11">
        <v>25</v>
      </c>
      <c r="D19" s="11">
        <v>29.6</v>
      </c>
      <c r="E19" s="7"/>
      <c r="F19" s="11">
        <v>10.8</v>
      </c>
      <c r="G19" s="7"/>
      <c r="H19" s="10">
        <v>15.2</v>
      </c>
      <c r="I19" s="10"/>
      <c r="J19" s="10">
        <v>3.2</v>
      </c>
      <c r="K19" s="35"/>
      <c r="L19" s="24">
        <f t="shared" si="12"/>
        <v>83.800000000000011</v>
      </c>
      <c r="M19" s="10">
        <v>12.8</v>
      </c>
      <c r="N19" s="10">
        <f t="shared" si="13"/>
        <v>71.000000000000014</v>
      </c>
      <c r="O19" s="40">
        <f t="shared" si="14"/>
        <v>17.750000000000004</v>
      </c>
      <c r="P19" s="8"/>
      <c r="Q19" s="76" t="s">
        <v>21</v>
      </c>
      <c r="R19" s="62"/>
      <c r="S19" s="63"/>
      <c r="T19" s="54">
        <f t="shared" si="0"/>
        <v>0</v>
      </c>
      <c r="U19" s="55">
        <f t="shared" si="1"/>
        <v>0</v>
      </c>
      <c r="V19" s="55">
        <f t="shared" si="2"/>
        <v>0</v>
      </c>
      <c r="W19" s="55">
        <f t="shared" si="3"/>
        <v>0</v>
      </c>
      <c r="X19" s="55">
        <f t="shared" si="4"/>
        <v>0</v>
      </c>
      <c r="Y19" s="55">
        <f t="shared" si="5"/>
        <v>0</v>
      </c>
      <c r="Z19" s="55">
        <f t="shared" si="6"/>
        <v>0</v>
      </c>
      <c r="AA19" s="55">
        <f t="shared" si="7"/>
        <v>0</v>
      </c>
      <c r="AB19" s="55">
        <f t="shared" si="8"/>
        <v>0</v>
      </c>
      <c r="AC19" s="55">
        <f t="shared" si="9"/>
        <v>0</v>
      </c>
      <c r="AD19" s="55">
        <f t="shared" si="10"/>
        <v>-114</v>
      </c>
      <c r="AE19" s="56">
        <f t="shared" si="11"/>
        <v>0</v>
      </c>
    </row>
    <row r="20" spans="1:40" ht="15.75">
      <c r="A20" s="4" t="s">
        <v>20</v>
      </c>
      <c r="B20" s="7">
        <v>168</v>
      </c>
      <c r="C20" s="11">
        <v>67</v>
      </c>
      <c r="D20" s="11">
        <v>44</v>
      </c>
      <c r="E20" s="7"/>
      <c r="F20" s="11">
        <v>30</v>
      </c>
      <c r="G20" s="7"/>
      <c r="H20" s="10">
        <v>57</v>
      </c>
      <c r="I20" s="10"/>
      <c r="J20" s="10">
        <v>101</v>
      </c>
      <c r="K20" s="35">
        <v>29.45</v>
      </c>
      <c r="L20" s="24">
        <f t="shared" si="12"/>
        <v>496.45</v>
      </c>
      <c r="M20" s="10">
        <v>194</v>
      </c>
      <c r="N20" s="10">
        <f t="shared" si="13"/>
        <v>302.45</v>
      </c>
      <c r="O20" s="40">
        <f t="shared" si="14"/>
        <v>75.612499999999997</v>
      </c>
      <c r="P20" s="8"/>
      <c r="Q20" s="76" t="s">
        <v>22</v>
      </c>
      <c r="R20" s="62"/>
      <c r="S20" s="63"/>
      <c r="T20" s="54">
        <f t="shared" si="0"/>
        <v>49.85</v>
      </c>
      <c r="U20" s="55">
        <f t="shared" si="1"/>
        <v>49.85</v>
      </c>
      <c r="V20" s="55">
        <f t="shared" si="2"/>
        <v>49.85</v>
      </c>
      <c r="W20" s="55">
        <f t="shared" si="3"/>
        <v>49.85</v>
      </c>
      <c r="X20" s="55">
        <f t="shared" si="4"/>
        <v>40</v>
      </c>
      <c r="Y20" s="55">
        <f t="shared" si="5"/>
        <v>25</v>
      </c>
      <c r="Z20" s="55">
        <f t="shared" si="6"/>
        <v>64</v>
      </c>
      <c r="AA20" s="55">
        <f t="shared" si="7"/>
        <v>39</v>
      </c>
      <c r="AB20" s="55">
        <f t="shared" si="8"/>
        <v>110</v>
      </c>
      <c r="AC20" s="55">
        <f t="shared" si="9"/>
        <v>41</v>
      </c>
      <c r="AD20" s="55">
        <f t="shared" si="10"/>
        <v>247</v>
      </c>
      <c r="AE20" s="56">
        <f t="shared" si="11"/>
        <v>0</v>
      </c>
    </row>
    <row r="21" spans="1:40" ht="15.75">
      <c r="A21" s="4" t="s">
        <v>21</v>
      </c>
      <c r="B21" s="7"/>
      <c r="C21" s="7"/>
      <c r="D21" s="7"/>
      <c r="E21" s="7"/>
      <c r="F21" s="7"/>
      <c r="G21" s="7"/>
      <c r="H21" s="10"/>
      <c r="I21" s="10"/>
      <c r="J21" s="10"/>
      <c r="K21" s="35"/>
      <c r="L21" s="24">
        <f t="shared" si="12"/>
        <v>0</v>
      </c>
      <c r="M21" s="10"/>
      <c r="N21" s="10">
        <f t="shared" si="13"/>
        <v>0</v>
      </c>
      <c r="O21" s="40">
        <f t="shared" si="14"/>
        <v>0</v>
      </c>
      <c r="P21" s="8"/>
      <c r="Q21" s="76" t="s">
        <v>23</v>
      </c>
      <c r="R21" s="62"/>
      <c r="S21" s="63"/>
      <c r="T21" s="54">
        <f t="shared" si="0"/>
        <v>69.552499999999995</v>
      </c>
      <c r="U21" s="55">
        <f t="shared" si="1"/>
        <v>69.552499999999995</v>
      </c>
      <c r="V21" s="55">
        <f t="shared" si="2"/>
        <v>69.552499999999995</v>
      </c>
      <c r="W21" s="55">
        <f t="shared" si="3"/>
        <v>69.552499999999995</v>
      </c>
      <c r="X21" s="55">
        <f t="shared" si="4"/>
        <v>66</v>
      </c>
      <c r="Y21" s="55">
        <f t="shared" si="5"/>
        <v>67.56</v>
      </c>
      <c r="Z21" s="55">
        <f t="shared" si="6"/>
        <v>137</v>
      </c>
      <c r="AA21" s="55">
        <f t="shared" si="7"/>
        <v>30.409999999999997</v>
      </c>
      <c r="AB21" s="55">
        <f t="shared" si="8"/>
        <v>25</v>
      </c>
      <c r="AC21" s="55">
        <f t="shared" si="9"/>
        <v>20</v>
      </c>
      <c r="AD21" s="55">
        <f t="shared" si="10"/>
        <v>7.5</v>
      </c>
      <c r="AE21" s="56">
        <f t="shared" si="11"/>
        <v>0</v>
      </c>
    </row>
    <row r="22" spans="1:40" ht="15.75">
      <c r="A22" s="4" t="s">
        <v>22</v>
      </c>
      <c r="B22" s="7">
        <v>31</v>
      </c>
      <c r="C22" s="11">
        <v>41</v>
      </c>
      <c r="D22" s="11">
        <v>45</v>
      </c>
      <c r="E22" s="7"/>
      <c r="F22" s="11">
        <v>42</v>
      </c>
      <c r="G22" s="7">
        <v>22.4</v>
      </c>
      <c r="H22" s="10">
        <v>42</v>
      </c>
      <c r="I22" s="10"/>
      <c r="J22" s="10"/>
      <c r="K22" s="35"/>
      <c r="L22" s="24">
        <f t="shared" si="12"/>
        <v>223.4</v>
      </c>
      <c r="M22" s="10">
        <v>24</v>
      </c>
      <c r="N22" s="10">
        <f t="shared" si="13"/>
        <v>199.4</v>
      </c>
      <c r="O22" s="40">
        <f t="shared" si="14"/>
        <v>49.85</v>
      </c>
      <c r="P22" s="8"/>
      <c r="Q22" s="76" t="s">
        <v>24</v>
      </c>
      <c r="R22" s="62"/>
      <c r="S22" s="63"/>
      <c r="T22" s="54">
        <f t="shared" si="0"/>
        <v>9.5500000000000043</v>
      </c>
      <c r="U22" s="55">
        <f t="shared" si="1"/>
        <v>9.5500000000000043</v>
      </c>
      <c r="V22" s="55">
        <f t="shared" si="2"/>
        <v>9.5500000000000043</v>
      </c>
      <c r="W22" s="55">
        <f t="shared" si="3"/>
        <v>9.5500000000000043</v>
      </c>
      <c r="X22" s="55">
        <f t="shared" si="4"/>
        <v>80.8</v>
      </c>
      <c r="Y22" s="55">
        <f t="shared" si="5"/>
        <v>7.3999999999999986</v>
      </c>
      <c r="Z22" s="55">
        <f t="shared" si="6"/>
        <v>31.8</v>
      </c>
      <c r="AA22" s="55">
        <f t="shared" si="7"/>
        <v>1</v>
      </c>
      <c r="AB22" s="55">
        <f t="shared" si="8"/>
        <v>1.8000000000000007</v>
      </c>
      <c r="AC22" s="55">
        <f t="shared" si="9"/>
        <v>23.83</v>
      </c>
      <c r="AD22" s="55">
        <f t="shared" si="10"/>
        <v>-115.2</v>
      </c>
      <c r="AE22" s="56">
        <f t="shared" si="11"/>
        <v>0</v>
      </c>
    </row>
    <row r="23" spans="1:40" ht="15.75">
      <c r="A23" s="4" t="s">
        <v>23</v>
      </c>
      <c r="B23" s="7">
        <v>85</v>
      </c>
      <c r="C23" s="11">
        <v>58</v>
      </c>
      <c r="D23" s="11">
        <v>49</v>
      </c>
      <c r="E23" s="7"/>
      <c r="F23" s="11">
        <v>30.5</v>
      </c>
      <c r="G23" s="7"/>
      <c r="H23" s="10">
        <v>36</v>
      </c>
      <c r="I23" s="10">
        <v>38.020000000000003</v>
      </c>
      <c r="J23" s="10">
        <v>77</v>
      </c>
      <c r="K23" s="35">
        <v>47.69</v>
      </c>
      <c r="L23" s="24">
        <f t="shared" si="12"/>
        <v>421.21</v>
      </c>
      <c r="M23" s="10">
        <v>143</v>
      </c>
      <c r="N23" s="10">
        <f t="shared" si="13"/>
        <v>278.20999999999998</v>
      </c>
      <c r="O23" s="40">
        <f t="shared" si="14"/>
        <v>69.552499999999995</v>
      </c>
      <c r="P23" s="8"/>
      <c r="Q23" s="76" t="s">
        <v>25</v>
      </c>
      <c r="R23" s="62"/>
      <c r="S23" s="63"/>
      <c r="T23" s="54">
        <f t="shared" si="0"/>
        <v>8.56</v>
      </c>
      <c r="U23" s="55">
        <f t="shared" si="1"/>
        <v>8.56</v>
      </c>
      <c r="V23" s="55">
        <f t="shared" si="2"/>
        <v>8.56</v>
      </c>
      <c r="W23" s="55">
        <f t="shared" si="3"/>
        <v>8.56</v>
      </c>
      <c r="X23" s="55">
        <f t="shared" si="4"/>
        <v>13.68</v>
      </c>
      <c r="Y23" s="55">
        <f t="shared" si="5"/>
        <v>4.92</v>
      </c>
      <c r="Z23" s="55">
        <f t="shared" si="6"/>
        <v>7.52</v>
      </c>
      <c r="AA23" s="55">
        <f t="shared" si="7"/>
        <v>0.96000000000000085</v>
      </c>
      <c r="AB23" s="55">
        <f t="shared" si="8"/>
        <v>6.9599999999999991</v>
      </c>
      <c r="AC23" s="55">
        <f t="shared" si="9"/>
        <v>48.27</v>
      </c>
      <c r="AD23" s="55">
        <f t="shared" si="10"/>
        <v>3.4399999999999995</v>
      </c>
      <c r="AE23" s="56">
        <f t="shared" si="11"/>
        <v>0</v>
      </c>
    </row>
    <row r="24" spans="1:40" ht="15.75">
      <c r="A24" s="4" t="s">
        <v>24</v>
      </c>
      <c r="B24" s="11">
        <v>76</v>
      </c>
      <c r="C24" s="11">
        <v>28.4</v>
      </c>
      <c r="D24" s="11">
        <v>12.4</v>
      </c>
      <c r="E24" s="7"/>
      <c r="F24" s="11">
        <v>3</v>
      </c>
      <c r="G24" s="7"/>
      <c r="H24" s="10">
        <v>3.2</v>
      </c>
      <c r="I24" s="10"/>
      <c r="J24" s="10">
        <v>5.2</v>
      </c>
      <c r="K24" s="35"/>
      <c r="L24" s="24">
        <f t="shared" si="12"/>
        <v>128.20000000000002</v>
      </c>
      <c r="M24" s="10">
        <v>90</v>
      </c>
      <c r="N24" s="10">
        <f t="shared" si="13"/>
        <v>38.200000000000017</v>
      </c>
      <c r="O24" s="40">
        <f t="shared" si="14"/>
        <v>9.5500000000000043</v>
      </c>
      <c r="P24" s="8"/>
      <c r="Q24" s="76" t="s">
        <v>60</v>
      </c>
      <c r="R24" s="62"/>
      <c r="S24" s="63"/>
      <c r="T24" s="54">
        <f t="shared" si="0"/>
        <v>18.2</v>
      </c>
      <c r="U24" s="55">
        <f t="shared" si="1"/>
        <v>18.2</v>
      </c>
      <c r="V24" s="55">
        <f t="shared" si="2"/>
        <v>18.2</v>
      </c>
      <c r="W24" s="55">
        <f t="shared" si="3"/>
        <v>18.2</v>
      </c>
      <c r="X24" s="55">
        <f t="shared" si="4"/>
        <v>73.2</v>
      </c>
      <c r="Y24" s="55">
        <f t="shared" si="5"/>
        <v>16.8</v>
      </c>
      <c r="Z24" s="55">
        <f t="shared" si="6"/>
        <v>68.62</v>
      </c>
      <c r="AA24" s="55">
        <f t="shared" si="7"/>
        <v>17.04</v>
      </c>
      <c r="AB24" s="55">
        <f t="shared" si="8"/>
        <v>20</v>
      </c>
      <c r="AC24" s="55">
        <f t="shared" si="9"/>
        <v>16</v>
      </c>
      <c r="AD24" s="55">
        <f t="shared" si="10"/>
        <v>40.26</v>
      </c>
      <c r="AE24" s="56">
        <f t="shared" si="11"/>
        <v>0</v>
      </c>
    </row>
    <row r="25" spans="1:40" ht="15.75">
      <c r="A25" s="5" t="s">
        <v>25</v>
      </c>
      <c r="B25" s="11">
        <v>36</v>
      </c>
      <c r="C25" s="11">
        <v>1.6</v>
      </c>
      <c r="D25" s="11">
        <v>3.12</v>
      </c>
      <c r="E25" s="7"/>
      <c r="F25" s="11">
        <v>2.88</v>
      </c>
      <c r="G25" s="7"/>
      <c r="H25" s="10">
        <v>2.16</v>
      </c>
      <c r="I25" s="10"/>
      <c r="J25" s="10">
        <v>0.48</v>
      </c>
      <c r="K25" s="35"/>
      <c r="L25" s="24">
        <f t="shared" si="12"/>
        <v>46.24</v>
      </c>
      <c r="M25" s="10">
        <v>12</v>
      </c>
      <c r="N25" s="10">
        <f t="shared" si="13"/>
        <v>34.24</v>
      </c>
      <c r="O25" s="40">
        <f t="shared" si="14"/>
        <v>8.56</v>
      </c>
      <c r="P25" s="8"/>
      <c r="Q25" s="76" t="s">
        <v>27</v>
      </c>
      <c r="R25" s="62"/>
      <c r="S25" s="63"/>
      <c r="T25" s="54">
        <f t="shared" si="0"/>
        <v>1.75</v>
      </c>
      <c r="U25" s="55">
        <f t="shared" si="1"/>
        <v>1.75</v>
      </c>
      <c r="V25" s="55">
        <f t="shared" si="2"/>
        <v>1.75</v>
      </c>
      <c r="W25" s="55">
        <f t="shared" si="3"/>
        <v>1.75</v>
      </c>
      <c r="X25" s="55">
        <f t="shared" si="4"/>
        <v>0</v>
      </c>
      <c r="Y25" s="55">
        <f t="shared" si="5"/>
        <v>-1.25</v>
      </c>
      <c r="Z25" s="55">
        <f t="shared" si="6"/>
        <v>6</v>
      </c>
      <c r="AA25" s="55">
        <f t="shared" si="7"/>
        <v>0</v>
      </c>
      <c r="AB25" s="55">
        <f t="shared" si="8"/>
        <v>0</v>
      </c>
      <c r="AC25" s="55">
        <f t="shared" si="9"/>
        <v>0</v>
      </c>
      <c r="AD25" s="55">
        <f t="shared" si="10"/>
        <v>3</v>
      </c>
      <c r="AE25" s="56">
        <f t="shared" si="11"/>
        <v>0</v>
      </c>
      <c r="AN25" s="26"/>
    </row>
    <row r="26" spans="1:40" ht="15.75">
      <c r="A26" s="6" t="s">
        <v>60</v>
      </c>
      <c r="B26" s="7"/>
      <c r="C26" s="7"/>
      <c r="D26" s="7"/>
      <c r="E26" s="7"/>
      <c r="F26" s="11">
        <v>12</v>
      </c>
      <c r="G26" s="7">
        <v>52.8</v>
      </c>
      <c r="H26" s="10"/>
      <c r="I26" s="10"/>
      <c r="J26" s="10">
        <v>8</v>
      </c>
      <c r="K26" s="35"/>
      <c r="L26" s="24">
        <f t="shared" si="12"/>
        <v>72.8</v>
      </c>
      <c r="M26" s="10"/>
      <c r="N26" s="10">
        <f t="shared" si="13"/>
        <v>72.8</v>
      </c>
      <c r="O26" s="40">
        <f t="shared" si="14"/>
        <v>18.2</v>
      </c>
      <c r="P26" s="8"/>
      <c r="Q26" s="76" t="s">
        <v>28</v>
      </c>
      <c r="R26" s="62"/>
      <c r="S26" s="63"/>
      <c r="T26" s="54">
        <f t="shared" si="0"/>
        <v>14.102499999999999</v>
      </c>
      <c r="U26" s="55">
        <f t="shared" si="1"/>
        <v>14.102499999999999</v>
      </c>
      <c r="V26" s="55">
        <f t="shared" si="2"/>
        <v>14.102499999999999</v>
      </c>
      <c r="W26" s="55">
        <f t="shared" si="3"/>
        <v>14.102499999999999</v>
      </c>
      <c r="X26" s="55">
        <f t="shared" si="4"/>
        <v>73</v>
      </c>
      <c r="Y26" s="55">
        <f t="shared" si="5"/>
        <v>1.75</v>
      </c>
      <c r="Z26" s="55">
        <f t="shared" si="6"/>
        <v>15.42</v>
      </c>
      <c r="AA26" s="55">
        <f t="shared" si="7"/>
        <v>10.53</v>
      </c>
      <c r="AB26" s="55">
        <f t="shared" si="8"/>
        <v>2.339999999999999</v>
      </c>
      <c r="AC26" s="55">
        <f t="shared" si="9"/>
        <v>13.65</v>
      </c>
      <c r="AD26" s="55">
        <f t="shared" si="10"/>
        <v>40.61</v>
      </c>
      <c r="AE26" s="56">
        <f t="shared" si="11"/>
        <v>0</v>
      </c>
    </row>
    <row r="27" spans="1:40" ht="15.75">
      <c r="A27" s="5" t="s">
        <v>27</v>
      </c>
      <c r="B27" s="7"/>
      <c r="C27" s="7"/>
      <c r="D27" s="11">
        <v>6.5</v>
      </c>
      <c r="E27" s="7"/>
      <c r="F27" s="11">
        <v>0.5</v>
      </c>
      <c r="G27" s="7"/>
      <c r="H27" s="10">
        <v>0.25</v>
      </c>
      <c r="I27" s="10"/>
      <c r="J27" s="10"/>
      <c r="K27" s="35"/>
      <c r="L27" s="24">
        <f t="shared" si="12"/>
        <v>7.25</v>
      </c>
      <c r="M27" s="10">
        <v>0.25</v>
      </c>
      <c r="N27" s="10">
        <f t="shared" si="13"/>
        <v>7</v>
      </c>
      <c r="O27" s="40">
        <f t="shared" si="14"/>
        <v>1.75</v>
      </c>
      <c r="P27" s="8"/>
      <c r="Q27" s="76" t="s">
        <v>30</v>
      </c>
      <c r="R27" s="62"/>
      <c r="S27" s="63"/>
      <c r="T27" s="54">
        <f t="shared" si="0"/>
        <v>46.25</v>
      </c>
      <c r="U27" s="55">
        <f t="shared" si="1"/>
        <v>46.25</v>
      </c>
      <c r="V27" s="55">
        <f t="shared" si="2"/>
        <v>46.25</v>
      </c>
      <c r="W27" s="55">
        <f t="shared" si="3"/>
        <v>46.25</v>
      </c>
      <c r="X27" s="55">
        <f t="shared" si="4"/>
        <v>0</v>
      </c>
      <c r="Y27" s="55">
        <f t="shared" si="5"/>
        <v>79.490000000000009</v>
      </c>
      <c r="Z27" s="55">
        <f t="shared" si="6"/>
        <v>0</v>
      </c>
      <c r="AA27" s="55">
        <f t="shared" si="7"/>
        <v>0</v>
      </c>
      <c r="AB27" s="55">
        <f t="shared" si="8"/>
        <v>17</v>
      </c>
      <c r="AC27" s="55">
        <f t="shared" si="9"/>
        <v>0</v>
      </c>
      <c r="AD27" s="55">
        <f t="shared" si="10"/>
        <v>0</v>
      </c>
      <c r="AE27" s="56">
        <f t="shared" si="11"/>
        <v>0</v>
      </c>
    </row>
    <row r="28" spans="1:40" ht="15.75">
      <c r="A28" s="5" t="s">
        <v>28</v>
      </c>
      <c r="B28" s="7"/>
      <c r="C28" s="11">
        <v>28</v>
      </c>
      <c r="D28" s="7">
        <v>8.1999999999999993</v>
      </c>
      <c r="E28" s="7"/>
      <c r="F28" s="7">
        <v>7</v>
      </c>
      <c r="G28" s="7"/>
      <c r="H28" s="10">
        <v>6.6</v>
      </c>
      <c r="I28" s="10"/>
      <c r="J28" s="10"/>
      <c r="K28" s="35">
        <v>51.61</v>
      </c>
      <c r="L28" s="24">
        <f t="shared" si="12"/>
        <v>101.41</v>
      </c>
      <c r="M28" s="10">
        <v>45</v>
      </c>
      <c r="N28" s="10">
        <f t="shared" si="13"/>
        <v>56.41</v>
      </c>
      <c r="O28" s="40">
        <f t="shared" si="14"/>
        <v>14.102499999999999</v>
      </c>
      <c r="P28" s="8"/>
      <c r="Q28" s="76" t="s">
        <v>49</v>
      </c>
      <c r="R28" s="62"/>
      <c r="S28" s="63"/>
      <c r="T28" s="54">
        <f t="shared" si="0"/>
        <v>102.75</v>
      </c>
      <c r="U28" s="55">
        <f t="shared" si="1"/>
        <v>102.75</v>
      </c>
      <c r="V28" s="55">
        <f t="shared" si="2"/>
        <v>102.75</v>
      </c>
      <c r="W28" s="55">
        <f t="shared" si="3"/>
        <v>102.75</v>
      </c>
      <c r="X28" s="55">
        <f t="shared" si="4"/>
        <v>120</v>
      </c>
      <c r="Y28" s="55">
        <f t="shared" si="5"/>
        <v>96</v>
      </c>
      <c r="Z28" s="55">
        <f t="shared" si="6"/>
        <v>0</v>
      </c>
      <c r="AA28" s="55">
        <f t="shared" si="7"/>
        <v>0</v>
      </c>
      <c r="AB28" s="55">
        <f t="shared" si="8"/>
        <v>0</v>
      </c>
      <c r="AC28" s="55">
        <f t="shared" si="9"/>
        <v>0</v>
      </c>
      <c r="AD28" s="55">
        <f t="shared" si="10"/>
        <v>0</v>
      </c>
      <c r="AE28" s="56">
        <f t="shared" si="11"/>
        <v>0</v>
      </c>
    </row>
    <row r="29" spans="1:40" ht="15.75">
      <c r="A29" s="6" t="s">
        <v>30</v>
      </c>
      <c r="B29" s="7">
        <v>185</v>
      </c>
      <c r="C29" s="7"/>
      <c r="D29" s="7"/>
      <c r="E29" s="7"/>
      <c r="F29" s="7"/>
      <c r="G29" s="7"/>
      <c r="H29" s="10"/>
      <c r="I29" s="10"/>
      <c r="J29" s="10"/>
      <c r="K29" s="35"/>
      <c r="L29" s="24">
        <f t="shared" si="12"/>
        <v>185</v>
      </c>
      <c r="M29" s="10"/>
      <c r="N29" s="10">
        <f t="shared" si="13"/>
        <v>185</v>
      </c>
      <c r="O29" s="40">
        <f t="shared" si="14"/>
        <v>46.25</v>
      </c>
      <c r="P29" s="8"/>
      <c r="Q29" s="76" t="s">
        <v>59</v>
      </c>
      <c r="R29" s="62"/>
      <c r="S29" s="63"/>
      <c r="T29" s="54">
        <f t="shared" si="0"/>
        <v>202.5</v>
      </c>
      <c r="U29" s="55">
        <f t="shared" si="1"/>
        <v>202.5</v>
      </c>
      <c r="V29" s="55">
        <f t="shared" si="2"/>
        <v>202.5</v>
      </c>
      <c r="W29" s="55">
        <f t="shared" si="3"/>
        <v>202.5</v>
      </c>
      <c r="X29" s="55">
        <f t="shared" si="4"/>
        <v>144</v>
      </c>
      <c r="Y29" s="55">
        <f t="shared" si="5"/>
        <v>91</v>
      </c>
      <c r="Z29" s="55">
        <f t="shared" si="6"/>
        <v>36</v>
      </c>
      <c r="AA29" s="55">
        <f t="shared" si="7"/>
        <v>31.68</v>
      </c>
      <c r="AB29" s="55">
        <f t="shared" si="8"/>
        <v>60</v>
      </c>
      <c r="AC29" s="55">
        <f t="shared" si="9"/>
        <v>0</v>
      </c>
      <c r="AD29" s="55">
        <f t="shared" si="10"/>
        <v>0</v>
      </c>
      <c r="AE29" s="56">
        <f t="shared" si="11"/>
        <v>0</v>
      </c>
    </row>
    <row r="30" spans="1:40" s="1" customFormat="1" ht="15.75">
      <c r="A30" s="15" t="s">
        <v>49</v>
      </c>
      <c r="B30" s="7"/>
      <c r="C30" s="7"/>
      <c r="D30" s="7"/>
      <c r="E30" s="7">
        <v>120</v>
      </c>
      <c r="F30" s="7"/>
      <c r="G30" s="7">
        <v>120</v>
      </c>
      <c r="H30" s="10"/>
      <c r="I30" s="10">
        <v>90</v>
      </c>
      <c r="J30" s="10"/>
      <c r="K30" s="35">
        <v>81</v>
      </c>
      <c r="L30" s="24">
        <f t="shared" si="12"/>
        <v>411</v>
      </c>
      <c r="M30" s="10"/>
      <c r="N30" s="10">
        <f t="shared" si="13"/>
        <v>411</v>
      </c>
      <c r="O30" s="40">
        <f t="shared" si="14"/>
        <v>102.75</v>
      </c>
      <c r="P30" s="8"/>
      <c r="Q30" s="76" t="s">
        <v>36</v>
      </c>
      <c r="R30" s="62"/>
      <c r="S30" s="63"/>
      <c r="T30" s="54">
        <f t="shared" si="0"/>
        <v>11.114999999999998</v>
      </c>
      <c r="U30" s="55">
        <f t="shared" si="1"/>
        <v>11.114999999999998</v>
      </c>
      <c r="V30" s="55">
        <f t="shared" si="2"/>
        <v>11.114999999999998</v>
      </c>
      <c r="W30" s="55">
        <f t="shared" si="3"/>
        <v>11.114999999999998</v>
      </c>
      <c r="X30" s="55">
        <f t="shared" si="4"/>
        <v>0</v>
      </c>
      <c r="Y30" s="55">
        <f t="shared" si="5"/>
        <v>6</v>
      </c>
      <c r="Z30" s="55">
        <f t="shared" si="6"/>
        <v>0</v>
      </c>
      <c r="AA30" s="55">
        <f t="shared" si="7"/>
        <v>0</v>
      </c>
      <c r="AB30" s="55">
        <f t="shared" si="8"/>
        <v>0</v>
      </c>
      <c r="AC30" s="55">
        <f t="shared" si="9"/>
        <v>15.12</v>
      </c>
      <c r="AD30" s="55">
        <f t="shared" si="10"/>
        <v>24</v>
      </c>
      <c r="AE30" s="56">
        <f t="shared" si="11"/>
        <v>0</v>
      </c>
    </row>
    <row r="31" spans="1:40" s="1" customFormat="1" ht="15.75">
      <c r="A31" s="15" t="s">
        <v>59</v>
      </c>
      <c r="B31" s="7"/>
      <c r="C31" s="7"/>
      <c r="D31" s="7"/>
      <c r="E31" s="7">
        <v>186</v>
      </c>
      <c r="F31" s="7"/>
      <c r="G31" s="7">
        <v>201</v>
      </c>
      <c r="H31" s="10"/>
      <c r="I31" s="10">
        <v>264</v>
      </c>
      <c r="J31" s="10"/>
      <c r="K31" s="35">
        <v>159</v>
      </c>
      <c r="L31" s="24">
        <f t="shared" si="12"/>
        <v>810</v>
      </c>
      <c r="M31" s="10"/>
      <c r="N31" s="10">
        <f t="shared" si="13"/>
        <v>810</v>
      </c>
      <c r="O31" s="40">
        <f t="shared" si="14"/>
        <v>202.5</v>
      </c>
      <c r="P31" s="8"/>
      <c r="Q31" s="76" t="s">
        <v>37</v>
      </c>
      <c r="R31" s="62"/>
      <c r="S31" s="63"/>
      <c r="T31" s="54">
        <f t="shared" si="0"/>
        <v>44.732500000000002</v>
      </c>
      <c r="U31" s="55">
        <f t="shared" si="1"/>
        <v>44.732500000000002</v>
      </c>
      <c r="V31" s="55">
        <f t="shared" si="2"/>
        <v>44.732500000000002</v>
      </c>
      <c r="W31" s="55">
        <f t="shared" si="3"/>
        <v>44.732500000000002</v>
      </c>
      <c r="X31" s="55">
        <f t="shared" si="4"/>
        <v>148.5</v>
      </c>
      <c r="Y31" s="55">
        <f t="shared" si="5"/>
        <v>0</v>
      </c>
      <c r="Z31" s="55">
        <f t="shared" si="6"/>
        <v>113.81</v>
      </c>
      <c r="AA31" s="55">
        <f t="shared" si="7"/>
        <v>142.82</v>
      </c>
      <c r="AB31" s="55">
        <f t="shared" si="8"/>
        <v>0</v>
      </c>
      <c r="AC31" s="55">
        <f t="shared" si="9"/>
        <v>0</v>
      </c>
      <c r="AD31" s="55">
        <f t="shared" si="10"/>
        <v>0</v>
      </c>
      <c r="AE31" s="56">
        <f t="shared" si="11"/>
        <v>0</v>
      </c>
    </row>
    <row r="32" spans="1:40" ht="15.75">
      <c r="A32" s="6" t="s">
        <v>36</v>
      </c>
      <c r="B32" s="7"/>
      <c r="C32" s="7"/>
      <c r="D32" s="7"/>
      <c r="E32" s="7">
        <v>23.4</v>
      </c>
      <c r="F32" s="7"/>
      <c r="G32" s="7"/>
      <c r="H32" s="10"/>
      <c r="I32" s="10"/>
      <c r="J32" s="10"/>
      <c r="K32" s="35">
        <v>21.06</v>
      </c>
      <c r="L32" s="24">
        <f t="shared" si="12"/>
        <v>44.459999999999994</v>
      </c>
      <c r="M32" s="10"/>
      <c r="N32" s="10">
        <f t="shared" si="13"/>
        <v>44.459999999999994</v>
      </c>
      <c r="O32" s="40">
        <f t="shared" si="14"/>
        <v>11.114999999999998</v>
      </c>
      <c r="P32" s="8"/>
      <c r="Q32" s="76" t="s">
        <v>35</v>
      </c>
      <c r="R32" s="62"/>
      <c r="S32" s="63"/>
      <c r="T32" s="54">
        <f t="shared" si="0"/>
        <v>90.372499999999988</v>
      </c>
      <c r="U32" s="55">
        <f t="shared" si="1"/>
        <v>90.372499999999988</v>
      </c>
      <c r="V32" s="55">
        <f t="shared" si="2"/>
        <v>90.372499999999988</v>
      </c>
      <c r="W32" s="55">
        <f t="shared" si="3"/>
        <v>90.372499999999988</v>
      </c>
      <c r="X32" s="55">
        <f t="shared" si="4"/>
        <v>0</v>
      </c>
      <c r="Y32" s="55">
        <f t="shared" si="5"/>
        <v>25.88</v>
      </c>
      <c r="Z32" s="55">
        <f t="shared" si="6"/>
        <v>88.12</v>
      </c>
      <c r="AA32" s="55">
        <f t="shared" si="7"/>
        <v>0</v>
      </c>
      <c r="AB32" s="55">
        <f t="shared" si="8"/>
        <v>206.97</v>
      </c>
      <c r="AC32" s="55">
        <f t="shared" si="9"/>
        <v>314.06</v>
      </c>
      <c r="AD32" s="55">
        <f t="shared" si="10"/>
        <v>405.68</v>
      </c>
      <c r="AE32" s="56">
        <f t="shared" si="11"/>
        <v>0</v>
      </c>
    </row>
    <row r="33" spans="1:42" s="1" customFormat="1" ht="15.75">
      <c r="A33" s="15" t="s">
        <v>37</v>
      </c>
      <c r="B33" s="16"/>
      <c r="C33" s="16"/>
      <c r="D33" s="16"/>
      <c r="E33" s="16"/>
      <c r="F33" s="16"/>
      <c r="G33" s="16">
        <v>115.54</v>
      </c>
      <c r="H33" s="17"/>
      <c r="I33" s="17">
        <v>63.39</v>
      </c>
      <c r="J33" s="17"/>
      <c r="K33" s="36"/>
      <c r="L33" s="24">
        <f t="shared" si="12"/>
        <v>178.93</v>
      </c>
      <c r="M33" s="10"/>
      <c r="N33" s="10">
        <f t="shared" si="13"/>
        <v>178.93</v>
      </c>
      <c r="O33" s="40">
        <f t="shared" si="14"/>
        <v>44.732500000000002</v>
      </c>
      <c r="P33" s="8"/>
      <c r="Q33" s="77" t="s">
        <v>77</v>
      </c>
      <c r="R33" s="64"/>
      <c r="S33" s="65"/>
      <c r="T33" s="57">
        <f t="shared" ref="T33:AE33" si="15">SUM(T4:T32)</f>
        <v>2180.5524999999993</v>
      </c>
      <c r="U33" s="58">
        <f t="shared" si="15"/>
        <v>2180.5524999999993</v>
      </c>
      <c r="V33" s="58">
        <f t="shared" si="15"/>
        <v>2180.5524999999993</v>
      </c>
      <c r="W33" s="58">
        <f t="shared" si="15"/>
        <v>2180.5524999999993</v>
      </c>
      <c r="X33" s="58">
        <f t="shared" si="15"/>
        <v>1935.7000000000003</v>
      </c>
      <c r="Y33" s="58">
        <f t="shared" si="15"/>
        <v>1463.9900000000002</v>
      </c>
      <c r="Z33" s="58">
        <f t="shared" si="15"/>
        <v>1669.7499999999995</v>
      </c>
      <c r="AA33" s="58">
        <f t="shared" si="15"/>
        <v>1186.3699999999997</v>
      </c>
      <c r="AB33" s="58">
        <f t="shared" si="15"/>
        <v>1589.64</v>
      </c>
      <c r="AC33" s="58">
        <f t="shared" si="15"/>
        <v>1427.49</v>
      </c>
      <c r="AD33" s="58">
        <f t="shared" si="15"/>
        <v>1575.05</v>
      </c>
      <c r="AE33" s="59">
        <f t="shared" si="15"/>
        <v>0</v>
      </c>
    </row>
    <row r="34" spans="1:42" ht="16.5" thickBot="1">
      <c r="A34" s="14" t="s">
        <v>35</v>
      </c>
      <c r="B34" s="12"/>
      <c r="C34" s="12"/>
      <c r="D34" s="12"/>
      <c r="E34" s="12">
        <v>132.31</v>
      </c>
      <c r="F34" s="12"/>
      <c r="G34" s="12">
        <v>60.73</v>
      </c>
      <c r="H34" s="13"/>
      <c r="I34" s="13">
        <v>111</v>
      </c>
      <c r="J34" s="13"/>
      <c r="K34" s="37">
        <v>57.45</v>
      </c>
      <c r="L34" s="24">
        <f t="shared" si="12"/>
        <v>361.48999999999995</v>
      </c>
      <c r="M34" s="10"/>
      <c r="N34" s="10">
        <f t="shared" si="13"/>
        <v>361.48999999999995</v>
      </c>
      <c r="O34" s="40">
        <f t="shared" si="14"/>
        <v>90.372499999999988</v>
      </c>
      <c r="P34" s="9"/>
      <c r="S34" s="1" t="s">
        <v>79</v>
      </c>
      <c r="T34">
        <v>168</v>
      </c>
      <c r="U34">
        <v>150</v>
      </c>
      <c r="V34">
        <v>172</v>
      </c>
      <c r="W34">
        <v>174</v>
      </c>
      <c r="X34">
        <v>209</v>
      </c>
      <c r="Y34">
        <v>156</v>
      </c>
      <c r="Z34">
        <v>162</v>
      </c>
      <c r="AA34">
        <v>145</v>
      </c>
      <c r="AB34">
        <v>152</v>
      </c>
      <c r="AC34">
        <v>204</v>
      </c>
      <c r="AD34" s="1">
        <v>177</v>
      </c>
      <c r="AN34">
        <v>121</v>
      </c>
    </row>
    <row r="35" spans="1:42" ht="15.75">
      <c r="B35" s="1">
        <f>SUM(B6:B34)</f>
        <v>1709</v>
      </c>
      <c r="C35" s="1">
        <f>SUM(C6:C34)</f>
        <v>968.59999999999991</v>
      </c>
      <c r="D35" s="38">
        <f t="shared" ref="D35:I35" si="16">SUM(D6:D34)</f>
        <v>1215.98</v>
      </c>
      <c r="E35" s="1">
        <f t="shared" si="16"/>
        <v>785.72</v>
      </c>
      <c r="F35" s="1">
        <f t="shared" si="16"/>
        <v>736.06999999999994</v>
      </c>
      <c r="G35" s="1">
        <f t="shared" si="16"/>
        <v>875.71</v>
      </c>
      <c r="H35" s="1">
        <f t="shared" si="16"/>
        <v>797.0100000000001</v>
      </c>
      <c r="I35" s="1">
        <f t="shared" si="16"/>
        <v>820.71999999999991</v>
      </c>
      <c r="J35" s="1">
        <f t="shared" ref="J35:K35" si="17">SUM(J6:J34)</f>
        <v>1609.8</v>
      </c>
      <c r="K35" s="1">
        <f t="shared" si="17"/>
        <v>774.84999999999991</v>
      </c>
      <c r="L35" s="23">
        <f>SUM(L6:L34)</f>
        <v>10293.459999999995</v>
      </c>
      <c r="M35" s="9">
        <f>SUM(M6:M34)</f>
        <v>1571.25</v>
      </c>
      <c r="N35" s="9">
        <f>SUM(N6:N34)</f>
        <v>8722.2099999999973</v>
      </c>
      <c r="O35" s="50">
        <f>SUM(O6:O34)</f>
        <v>2180.5524999999993</v>
      </c>
      <c r="P35" s="9"/>
      <c r="S35" s="1" t="s">
        <v>80</v>
      </c>
      <c r="T35" s="114">
        <f>T33/T34</f>
        <v>12.979479166666662</v>
      </c>
      <c r="U35" s="114">
        <f t="shared" ref="U35:AC35" si="18">U33/U34</f>
        <v>14.537016666666663</v>
      </c>
      <c r="V35" s="114">
        <f t="shared" si="18"/>
        <v>12.677630813953485</v>
      </c>
      <c r="W35" s="114">
        <f t="shared" si="18"/>
        <v>12.531910919540225</v>
      </c>
      <c r="X35" s="114">
        <f t="shared" si="18"/>
        <v>9.2617224880382789</v>
      </c>
      <c r="Y35" s="114">
        <f t="shared" si="18"/>
        <v>9.3845512820512837</v>
      </c>
      <c r="Z35" s="114">
        <f t="shared" si="18"/>
        <v>10.307098765432096</v>
      </c>
      <c r="AA35" s="114">
        <f t="shared" si="18"/>
        <v>8.1818620689655148</v>
      </c>
      <c r="AB35" s="114">
        <f t="shared" si="18"/>
        <v>10.458157894736843</v>
      </c>
      <c r="AC35" s="114">
        <f t="shared" si="18"/>
        <v>6.9974999999999996</v>
      </c>
      <c r="AD35" s="114">
        <f t="shared" ref="AD35" si="19">AD33/AD34</f>
        <v>8.8985875706214692</v>
      </c>
    </row>
    <row r="37" spans="1:42" s="1" customFormat="1">
      <c r="A37" s="83">
        <v>2014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5"/>
    </row>
    <row r="38" spans="1:42" ht="16.5" thickBot="1">
      <c r="A38" s="1"/>
      <c r="B38" s="98" t="s">
        <v>34</v>
      </c>
      <c r="C38" s="20" t="s">
        <v>45</v>
      </c>
      <c r="D38" s="20" t="s">
        <v>45</v>
      </c>
      <c r="E38" s="107" t="s">
        <v>45</v>
      </c>
      <c r="F38" s="109" t="s">
        <v>52</v>
      </c>
      <c r="G38" s="108" t="s">
        <v>45</v>
      </c>
      <c r="H38" s="99" t="s">
        <v>61</v>
      </c>
      <c r="I38" s="99" t="s">
        <v>61</v>
      </c>
      <c r="J38" s="99" t="s">
        <v>61</v>
      </c>
      <c r="K38" s="109" t="s">
        <v>52</v>
      </c>
      <c r="L38" s="98" t="s">
        <v>61</v>
      </c>
      <c r="M38" s="100" t="s">
        <v>66</v>
      </c>
      <c r="N38" s="100" t="s">
        <v>66</v>
      </c>
      <c r="O38" s="100" t="s">
        <v>66</v>
      </c>
      <c r="P38" s="109" t="s">
        <v>52</v>
      </c>
      <c r="Q38" s="98" t="s">
        <v>66</v>
      </c>
      <c r="R38" s="100" t="s">
        <v>67</v>
      </c>
      <c r="S38" s="100" t="s">
        <v>67</v>
      </c>
      <c r="T38" s="100" t="s">
        <v>67</v>
      </c>
      <c r="U38" s="109" t="s">
        <v>52</v>
      </c>
      <c r="V38" s="98" t="s">
        <v>67</v>
      </c>
      <c r="W38" s="100" t="s">
        <v>68</v>
      </c>
      <c r="X38" s="100" t="s">
        <v>68</v>
      </c>
      <c r="Y38" s="100" t="s">
        <v>68</v>
      </c>
      <c r="Z38" s="109" t="s">
        <v>52</v>
      </c>
      <c r="AA38" s="98" t="s">
        <v>68</v>
      </c>
      <c r="AB38" s="100" t="s">
        <v>69</v>
      </c>
      <c r="AC38" s="100" t="s">
        <v>69</v>
      </c>
      <c r="AD38" s="100" t="s">
        <v>69</v>
      </c>
      <c r="AE38" s="109" t="s">
        <v>52</v>
      </c>
      <c r="AF38" s="98" t="s">
        <v>69</v>
      </c>
      <c r="AG38" s="100" t="s">
        <v>70</v>
      </c>
      <c r="AH38" s="100" t="s">
        <v>70</v>
      </c>
      <c r="AI38" s="100" t="s">
        <v>70</v>
      </c>
      <c r="AJ38" s="109" t="s">
        <v>52</v>
      </c>
      <c r="AK38" s="98" t="s">
        <v>70</v>
      </c>
      <c r="AL38" s="100" t="s">
        <v>71</v>
      </c>
      <c r="AM38" s="100" t="s">
        <v>71</v>
      </c>
      <c r="AN38" s="100" t="s">
        <v>71</v>
      </c>
      <c r="AO38" s="109" t="s">
        <v>52</v>
      </c>
    </row>
    <row r="39" spans="1:42">
      <c r="A39" s="118" t="s">
        <v>78</v>
      </c>
      <c r="B39" s="18" t="s">
        <v>1</v>
      </c>
      <c r="C39" s="3" t="s">
        <v>4</v>
      </c>
      <c r="D39" s="3" t="s">
        <v>2</v>
      </c>
      <c r="E39" s="18" t="s">
        <v>1</v>
      </c>
      <c r="F39" s="112" t="s">
        <v>53</v>
      </c>
      <c r="G39" s="18" t="s">
        <v>1</v>
      </c>
      <c r="H39" s="3" t="s">
        <v>4</v>
      </c>
      <c r="I39" s="3" t="s">
        <v>2</v>
      </c>
      <c r="J39" s="18" t="s">
        <v>1</v>
      </c>
      <c r="K39" s="112" t="s">
        <v>53</v>
      </c>
      <c r="L39" s="18" t="s">
        <v>1</v>
      </c>
      <c r="M39" s="3" t="s">
        <v>4</v>
      </c>
      <c r="N39" s="3" t="s">
        <v>2</v>
      </c>
      <c r="O39" s="18" t="s">
        <v>1</v>
      </c>
      <c r="P39" s="112" t="s">
        <v>53</v>
      </c>
      <c r="Q39" s="18" t="s">
        <v>1</v>
      </c>
      <c r="R39" s="3" t="s">
        <v>4</v>
      </c>
      <c r="S39" s="3" t="s">
        <v>2</v>
      </c>
      <c r="T39" s="18" t="s">
        <v>1</v>
      </c>
      <c r="U39" s="112" t="s">
        <v>53</v>
      </c>
      <c r="V39" s="18" t="s">
        <v>1</v>
      </c>
      <c r="W39" s="3" t="s">
        <v>4</v>
      </c>
      <c r="X39" s="3" t="s">
        <v>2</v>
      </c>
      <c r="Y39" s="18" t="s">
        <v>1</v>
      </c>
      <c r="Z39" s="112" t="s">
        <v>53</v>
      </c>
      <c r="AA39" s="18" t="s">
        <v>1</v>
      </c>
      <c r="AB39" s="3" t="s">
        <v>4</v>
      </c>
      <c r="AC39" s="3" t="s">
        <v>2</v>
      </c>
      <c r="AD39" s="18" t="s">
        <v>1</v>
      </c>
      <c r="AE39" s="112" t="s">
        <v>53</v>
      </c>
      <c r="AF39" s="18" t="s">
        <v>1</v>
      </c>
      <c r="AG39" s="3" t="s">
        <v>4</v>
      </c>
      <c r="AH39" s="3" t="s">
        <v>2</v>
      </c>
      <c r="AI39" s="18" t="s">
        <v>1</v>
      </c>
      <c r="AJ39" s="112" t="s">
        <v>53</v>
      </c>
      <c r="AK39" s="18" t="s">
        <v>1</v>
      </c>
      <c r="AL39" s="3" t="s">
        <v>4</v>
      </c>
      <c r="AM39" s="3" t="s">
        <v>2</v>
      </c>
      <c r="AN39" s="18" t="s">
        <v>1</v>
      </c>
      <c r="AO39" s="112" t="s">
        <v>53</v>
      </c>
    </row>
    <row r="40" spans="1:42">
      <c r="A40" s="119"/>
      <c r="B40" s="19" t="s">
        <v>39</v>
      </c>
      <c r="C40" s="2" t="s">
        <v>5</v>
      </c>
      <c r="D40" s="2" t="s">
        <v>3</v>
      </c>
      <c r="E40" s="19" t="s">
        <v>39</v>
      </c>
      <c r="F40" s="111" t="s">
        <v>45</v>
      </c>
      <c r="G40" s="19" t="s">
        <v>39</v>
      </c>
      <c r="H40" s="2" t="s">
        <v>5</v>
      </c>
      <c r="I40" s="2" t="s">
        <v>3</v>
      </c>
      <c r="J40" s="19" t="s">
        <v>39</v>
      </c>
      <c r="K40" s="111" t="s">
        <v>61</v>
      </c>
      <c r="L40" s="19" t="s">
        <v>39</v>
      </c>
      <c r="M40" s="2" t="s">
        <v>5</v>
      </c>
      <c r="N40" s="2" t="s">
        <v>3</v>
      </c>
      <c r="O40" s="19" t="s">
        <v>39</v>
      </c>
      <c r="P40" s="111" t="s">
        <v>66</v>
      </c>
      <c r="Q40" s="19" t="s">
        <v>39</v>
      </c>
      <c r="R40" s="2" t="s">
        <v>5</v>
      </c>
      <c r="S40" s="2" t="s">
        <v>3</v>
      </c>
      <c r="T40" s="19" t="s">
        <v>39</v>
      </c>
      <c r="U40" s="111" t="s">
        <v>67</v>
      </c>
      <c r="V40" s="19" t="s">
        <v>39</v>
      </c>
      <c r="W40" s="2" t="s">
        <v>5</v>
      </c>
      <c r="X40" s="2" t="s">
        <v>3</v>
      </c>
      <c r="Y40" s="19" t="s">
        <v>39</v>
      </c>
      <c r="Z40" s="111" t="s">
        <v>68</v>
      </c>
      <c r="AA40" s="19" t="s">
        <v>39</v>
      </c>
      <c r="AB40" s="2" t="s">
        <v>5</v>
      </c>
      <c r="AC40" s="2" t="s">
        <v>3</v>
      </c>
      <c r="AD40" s="19" t="s">
        <v>39</v>
      </c>
      <c r="AE40" s="111" t="s">
        <v>69</v>
      </c>
      <c r="AF40" s="19" t="s">
        <v>39</v>
      </c>
      <c r="AG40" s="2" t="s">
        <v>5</v>
      </c>
      <c r="AH40" s="2" t="s">
        <v>3</v>
      </c>
      <c r="AI40" s="19" t="s">
        <v>39</v>
      </c>
      <c r="AJ40" s="111" t="s">
        <v>70</v>
      </c>
      <c r="AK40" s="19" t="s">
        <v>39</v>
      </c>
      <c r="AL40" s="2" t="s">
        <v>5</v>
      </c>
      <c r="AM40" s="2" t="s">
        <v>3</v>
      </c>
      <c r="AN40" s="19" t="s">
        <v>39</v>
      </c>
      <c r="AO40" s="111" t="s">
        <v>71</v>
      </c>
    </row>
    <row r="41" spans="1:42">
      <c r="A41" s="120"/>
      <c r="B41" s="19" t="s">
        <v>0</v>
      </c>
      <c r="C41" s="19" t="s">
        <v>0</v>
      </c>
      <c r="D41" s="2" t="s">
        <v>0</v>
      </c>
      <c r="E41" s="19" t="s">
        <v>0</v>
      </c>
      <c r="F41" s="95" t="s">
        <v>0</v>
      </c>
      <c r="G41" s="19" t="s">
        <v>0</v>
      </c>
      <c r="H41" s="19" t="s">
        <v>0</v>
      </c>
      <c r="I41" s="2" t="s">
        <v>0</v>
      </c>
      <c r="J41" s="19" t="s">
        <v>0</v>
      </c>
      <c r="K41" s="95" t="s">
        <v>0</v>
      </c>
      <c r="L41" s="19" t="s">
        <v>0</v>
      </c>
      <c r="M41" s="19" t="s">
        <v>0</v>
      </c>
      <c r="N41" s="2" t="s">
        <v>0</v>
      </c>
      <c r="O41" s="19" t="s">
        <v>0</v>
      </c>
      <c r="P41" s="95" t="s">
        <v>0</v>
      </c>
      <c r="Q41" s="19" t="s">
        <v>0</v>
      </c>
      <c r="R41" s="19" t="s">
        <v>0</v>
      </c>
      <c r="S41" s="2" t="s">
        <v>0</v>
      </c>
      <c r="T41" s="19" t="s">
        <v>0</v>
      </c>
      <c r="U41" s="95" t="s">
        <v>0</v>
      </c>
      <c r="V41" s="19" t="s">
        <v>0</v>
      </c>
      <c r="W41" s="19" t="s">
        <v>0</v>
      </c>
      <c r="X41" s="2" t="s">
        <v>0</v>
      </c>
      <c r="Y41" s="19" t="s">
        <v>0</v>
      </c>
      <c r="Z41" s="95" t="s">
        <v>0</v>
      </c>
      <c r="AA41" s="19" t="s">
        <v>0</v>
      </c>
      <c r="AB41" s="19" t="s">
        <v>0</v>
      </c>
      <c r="AC41" s="2" t="s">
        <v>0</v>
      </c>
      <c r="AD41" s="19" t="s">
        <v>0</v>
      </c>
      <c r="AE41" s="95" t="s">
        <v>0</v>
      </c>
      <c r="AF41" s="19" t="s">
        <v>0</v>
      </c>
      <c r="AG41" s="19" t="s">
        <v>0</v>
      </c>
      <c r="AH41" s="2" t="s">
        <v>0</v>
      </c>
      <c r="AI41" s="19" t="s">
        <v>0</v>
      </c>
      <c r="AJ41" s="95" t="s">
        <v>0</v>
      </c>
      <c r="AK41" s="19" t="s">
        <v>0</v>
      </c>
      <c r="AL41" s="19" t="s">
        <v>0</v>
      </c>
      <c r="AM41" s="2" t="s">
        <v>0</v>
      </c>
      <c r="AN41" s="19" t="s">
        <v>0</v>
      </c>
      <c r="AO41" s="95" t="s">
        <v>0</v>
      </c>
    </row>
    <row r="42" spans="1:42">
      <c r="A42" s="4" t="s">
        <v>6</v>
      </c>
      <c r="B42" s="41">
        <v>78.5</v>
      </c>
      <c r="C42" s="41">
        <v>41.3</v>
      </c>
      <c r="D42" s="42">
        <v>81.900000000000006</v>
      </c>
      <c r="E42" s="43">
        <f t="shared" ref="E42:E64" si="20">G77</f>
        <v>102.89999999999999</v>
      </c>
      <c r="F42" s="96">
        <f>(B42+C42+D42)-E42</f>
        <v>98.8</v>
      </c>
      <c r="G42" s="41">
        <f>E42</f>
        <v>102.89999999999999</v>
      </c>
      <c r="H42" s="41">
        <v>0</v>
      </c>
      <c r="I42" s="42">
        <v>49.699999999999996</v>
      </c>
      <c r="J42" s="43">
        <f t="shared" ref="J42:J64" si="21">O77</f>
        <v>119.69999999999999</v>
      </c>
      <c r="K42" s="96">
        <f>(G42+H42+I42)-J42</f>
        <v>32.900000000000006</v>
      </c>
      <c r="L42" s="41">
        <f>J42</f>
        <v>119.69999999999999</v>
      </c>
      <c r="M42" s="41">
        <v>0</v>
      </c>
      <c r="N42" s="44">
        <v>43</v>
      </c>
      <c r="O42" s="45">
        <f t="shared" ref="O42:O64" si="22">W77</f>
        <v>89.6</v>
      </c>
      <c r="P42" s="96">
        <f>(L42+M42+N42)-O42</f>
        <v>73.099999999999994</v>
      </c>
      <c r="Q42" s="41">
        <f>O42</f>
        <v>89.6</v>
      </c>
      <c r="R42" s="41">
        <v>0</v>
      </c>
      <c r="S42" s="44">
        <v>72.099999999999994</v>
      </c>
      <c r="T42" s="45">
        <f>AE77</f>
        <v>111.3</v>
      </c>
      <c r="U42" s="96">
        <f>(Q42+R42+S42)-T42</f>
        <v>50.399999999999991</v>
      </c>
      <c r="V42" s="41">
        <v>111.3</v>
      </c>
      <c r="W42" s="41">
        <v>59.980000000000004</v>
      </c>
      <c r="X42" s="44">
        <v>101.5</v>
      </c>
      <c r="Y42" s="45">
        <f>AM77</f>
        <v>96.6</v>
      </c>
      <c r="Z42" s="96">
        <f>(V42+W42+X42)-Y42</f>
        <v>176.17999999999998</v>
      </c>
      <c r="AA42" s="41">
        <v>96.6</v>
      </c>
      <c r="AB42" s="41">
        <v>0</v>
      </c>
      <c r="AC42" s="44">
        <v>96.6</v>
      </c>
      <c r="AD42" s="45">
        <f>AU77</f>
        <v>65.099999999999994</v>
      </c>
      <c r="AE42" s="96">
        <f>(AA42+AB42+AC42)-AD42</f>
        <v>128.1</v>
      </c>
      <c r="AF42" s="41">
        <v>65.099999999999994</v>
      </c>
      <c r="AG42" s="41">
        <v>27</v>
      </c>
      <c r="AH42" s="44">
        <v>158.89999999999998</v>
      </c>
      <c r="AI42" s="45">
        <f>BC77</f>
        <v>130.9</v>
      </c>
      <c r="AJ42" s="96">
        <f>(AF42+AG42+AH42)-AI42</f>
        <v>120.09999999999997</v>
      </c>
      <c r="AK42" s="41"/>
      <c r="AL42" s="41"/>
      <c r="AM42" s="44"/>
      <c r="AN42" s="45">
        <f>BK77</f>
        <v>0</v>
      </c>
      <c r="AO42" s="96">
        <f>(AK42+AL42+AM42)-AN42</f>
        <v>0</v>
      </c>
    </row>
    <row r="43" spans="1:42">
      <c r="A43" s="4" t="s">
        <v>7</v>
      </c>
      <c r="B43" s="41">
        <v>9</v>
      </c>
      <c r="C43" s="41"/>
      <c r="D43" s="42">
        <v>139</v>
      </c>
      <c r="E43" s="43">
        <f t="shared" si="20"/>
        <v>16</v>
      </c>
      <c r="F43" s="96">
        <f t="shared" ref="F43:F70" si="23">B43+C43+D43-E43</f>
        <v>132</v>
      </c>
      <c r="G43" s="41">
        <f>E43</f>
        <v>16</v>
      </c>
      <c r="H43" s="41">
        <v>140.38</v>
      </c>
      <c r="I43" s="42">
        <v>142</v>
      </c>
      <c r="J43" s="43">
        <f t="shared" si="21"/>
        <v>126</v>
      </c>
      <c r="K43" s="96">
        <f t="shared" ref="K43:K70" si="24">G43+H43+I43-J43</f>
        <v>172.38</v>
      </c>
      <c r="L43" s="41">
        <f>J43</f>
        <v>126</v>
      </c>
      <c r="M43" s="41">
        <v>80.08</v>
      </c>
      <c r="N43" s="44">
        <v>105</v>
      </c>
      <c r="O43" s="45">
        <f t="shared" si="22"/>
        <v>126</v>
      </c>
      <c r="P43" s="96">
        <f t="shared" ref="P43:P70" si="25">L43+M43+N43-O43</f>
        <v>185.07999999999998</v>
      </c>
      <c r="Q43" s="41">
        <f>O43</f>
        <v>126</v>
      </c>
      <c r="R43" s="41">
        <v>32.86</v>
      </c>
      <c r="S43" s="44">
        <v>79</v>
      </c>
      <c r="T43" s="45">
        <f>AE78</f>
        <v>131</v>
      </c>
      <c r="U43" s="97">
        <f t="shared" ref="U43:U70" si="26">Q43+R43+S43-T43</f>
        <v>106.86000000000001</v>
      </c>
      <c r="V43" s="41">
        <v>131</v>
      </c>
      <c r="W43" s="41">
        <v>80.160000000000011</v>
      </c>
      <c r="X43" s="44">
        <v>149</v>
      </c>
      <c r="Y43" s="45">
        <f>AM78</f>
        <v>142</v>
      </c>
      <c r="Z43" s="97">
        <f t="shared" ref="Z43:Z70" si="27">V43+W43+X43-Y43</f>
        <v>218.16000000000003</v>
      </c>
      <c r="AA43" s="46">
        <v>142</v>
      </c>
      <c r="AB43" s="46">
        <v>0</v>
      </c>
      <c r="AC43" s="47">
        <v>95</v>
      </c>
      <c r="AD43" s="48">
        <f>AU78</f>
        <v>89</v>
      </c>
      <c r="AE43" s="97">
        <f t="shared" ref="AE43:AE70" si="28">AA43+AB43+AC43-AD43</f>
        <v>148</v>
      </c>
      <c r="AF43" s="46">
        <v>89</v>
      </c>
      <c r="AG43" s="46">
        <v>195.3</v>
      </c>
      <c r="AH43" s="47">
        <v>219</v>
      </c>
      <c r="AI43" s="48">
        <f>BC77</f>
        <v>130.9</v>
      </c>
      <c r="AJ43" s="97">
        <f t="shared" ref="AJ43:AJ70" si="29">AF43+AG43+AH43-AI43</f>
        <v>372.4</v>
      </c>
      <c r="AK43" s="46"/>
      <c r="AL43" s="46"/>
      <c r="AM43" s="47"/>
      <c r="AN43" s="48">
        <f>BK77</f>
        <v>0</v>
      </c>
      <c r="AO43" s="97">
        <f t="shared" ref="AO43:AO70" si="30">AK43+AL43+AM43-AN43</f>
        <v>0</v>
      </c>
      <c r="AP43" s="39"/>
    </row>
    <row r="44" spans="1:42">
      <c r="A44" s="4" t="s">
        <v>8</v>
      </c>
      <c r="B44" s="41">
        <v>245.5</v>
      </c>
      <c r="C44" s="41">
        <v>69.900000000000006</v>
      </c>
      <c r="D44" s="42">
        <v>229</v>
      </c>
      <c r="E44" s="43">
        <f t="shared" si="20"/>
        <v>253</v>
      </c>
      <c r="F44" s="96">
        <f t="shared" si="23"/>
        <v>291.39999999999998</v>
      </c>
      <c r="G44" s="41">
        <f t="shared" ref="G44:G65" si="31">E44</f>
        <v>253</v>
      </c>
      <c r="H44" s="41">
        <v>126</v>
      </c>
      <c r="I44" s="42">
        <v>152.5</v>
      </c>
      <c r="J44" s="43">
        <f t="shared" si="21"/>
        <v>316.5</v>
      </c>
      <c r="K44" s="96">
        <f t="shared" si="24"/>
        <v>215</v>
      </c>
      <c r="L44" s="41">
        <f t="shared" ref="L44:L65" si="32">J44</f>
        <v>316.5</v>
      </c>
      <c r="M44" s="41">
        <v>71.23</v>
      </c>
      <c r="N44" s="44">
        <v>162</v>
      </c>
      <c r="O44" s="45">
        <f t="shared" si="22"/>
        <v>231.5</v>
      </c>
      <c r="P44" s="96">
        <f t="shared" si="25"/>
        <v>318.23</v>
      </c>
      <c r="Q44" s="41">
        <f t="shared" ref="Q44:Q64" si="33">O44</f>
        <v>231.5</v>
      </c>
      <c r="R44" s="41">
        <v>81.680000000000007</v>
      </c>
      <c r="S44" s="44">
        <v>89.5</v>
      </c>
      <c r="T44" s="45">
        <f t="shared" ref="T44:T64" si="34">AE79</f>
        <v>266</v>
      </c>
      <c r="U44" s="96">
        <f t="shared" si="26"/>
        <v>136.68</v>
      </c>
      <c r="V44" s="41">
        <v>266</v>
      </c>
      <c r="W44" s="41">
        <v>0</v>
      </c>
      <c r="X44" s="44">
        <v>142</v>
      </c>
      <c r="Y44" s="45">
        <f t="shared" ref="Y44:Y64" si="35">AM79</f>
        <v>150.5</v>
      </c>
      <c r="Z44" s="96">
        <f t="shared" si="27"/>
        <v>257.5</v>
      </c>
      <c r="AA44" s="46">
        <v>150.5</v>
      </c>
      <c r="AB44" s="46">
        <v>3.6</v>
      </c>
      <c r="AC44" s="47">
        <v>75.5</v>
      </c>
      <c r="AD44" s="48">
        <f t="shared" ref="AD44:AD64" si="36">AU79</f>
        <v>99.5</v>
      </c>
      <c r="AE44" s="96">
        <f t="shared" si="28"/>
        <v>130.1</v>
      </c>
      <c r="AF44" s="46">
        <v>99.5</v>
      </c>
      <c r="AG44" s="46">
        <v>0</v>
      </c>
      <c r="AH44" s="47">
        <v>245</v>
      </c>
      <c r="AI44" s="48">
        <f t="shared" ref="AI44:AI64" si="37">BC78</f>
        <v>209</v>
      </c>
      <c r="AJ44" s="96">
        <f t="shared" si="29"/>
        <v>135.5</v>
      </c>
      <c r="AK44" s="46"/>
      <c r="AL44" s="46"/>
      <c r="AM44" s="47"/>
      <c r="AN44" s="48">
        <f t="shared" ref="AN44:AN64" si="38">BK78</f>
        <v>0</v>
      </c>
      <c r="AO44" s="96">
        <f t="shared" si="30"/>
        <v>0</v>
      </c>
      <c r="AP44" s="39"/>
    </row>
    <row r="45" spans="1:42">
      <c r="A45" s="27" t="s">
        <v>47</v>
      </c>
      <c r="B45" s="41"/>
      <c r="C45" s="41">
        <v>16.2</v>
      </c>
      <c r="D45" s="42">
        <f>B45*C45</f>
        <v>0</v>
      </c>
      <c r="E45" s="43">
        <f t="shared" si="20"/>
        <v>0</v>
      </c>
      <c r="F45" s="96">
        <f t="shared" si="23"/>
        <v>16.2</v>
      </c>
      <c r="G45" s="41">
        <f t="shared" si="31"/>
        <v>0</v>
      </c>
      <c r="H45" s="41">
        <v>0</v>
      </c>
      <c r="I45" s="42">
        <v>0</v>
      </c>
      <c r="J45" s="43">
        <f t="shared" si="21"/>
        <v>0</v>
      </c>
      <c r="K45" s="96">
        <f t="shared" si="24"/>
        <v>0</v>
      </c>
      <c r="L45" s="41">
        <f t="shared" si="32"/>
        <v>0</v>
      </c>
      <c r="M45" s="41">
        <v>0</v>
      </c>
      <c r="N45" s="44">
        <v>0</v>
      </c>
      <c r="O45" s="45">
        <f t="shared" si="22"/>
        <v>0</v>
      </c>
      <c r="P45" s="96">
        <f t="shared" si="25"/>
        <v>0</v>
      </c>
      <c r="Q45" s="41">
        <f t="shared" si="33"/>
        <v>0</v>
      </c>
      <c r="R45" s="41">
        <v>0</v>
      </c>
      <c r="S45" s="44">
        <v>0</v>
      </c>
      <c r="T45" s="45">
        <f t="shared" si="34"/>
        <v>0</v>
      </c>
      <c r="U45" s="96">
        <f t="shared" si="26"/>
        <v>0</v>
      </c>
      <c r="V45" s="41">
        <v>0</v>
      </c>
      <c r="W45" s="41">
        <v>0</v>
      </c>
      <c r="X45" s="44">
        <v>0</v>
      </c>
      <c r="Y45" s="45">
        <f t="shared" si="35"/>
        <v>0</v>
      </c>
      <c r="Z45" s="96">
        <f t="shared" si="27"/>
        <v>0</v>
      </c>
      <c r="AA45" s="46">
        <v>0</v>
      </c>
      <c r="AB45" s="46">
        <v>0</v>
      </c>
      <c r="AC45" s="47">
        <v>0</v>
      </c>
      <c r="AD45" s="48">
        <f t="shared" si="36"/>
        <v>0</v>
      </c>
      <c r="AE45" s="96">
        <f t="shared" si="28"/>
        <v>0</v>
      </c>
      <c r="AF45" s="46">
        <v>0</v>
      </c>
      <c r="AG45" s="46">
        <v>0</v>
      </c>
      <c r="AH45" s="47">
        <v>0</v>
      </c>
      <c r="AI45" s="48">
        <f t="shared" si="37"/>
        <v>227.5</v>
      </c>
      <c r="AJ45" s="96">
        <f t="shared" si="29"/>
        <v>-227.5</v>
      </c>
      <c r="AK45" s="46"/>
      <c r="AL45" s="46"/>
      <c r="AM45" s="47"/>
      <c r="AN45" s="48">
        <f t="shared" si="38"/>
        <v>0</v>
      </c>
      <c r="AO45" s="96">
        <f t="shared" si="30"/>
        <v>0</v>
      </c>
      <c r="AP45" s="39"/>
    </row>
    <row r="46" spans="1:42">
      <c r="A46" s="4" t="s">
        <v>10</v>
      </c>
      <c r="B46" s="41"/>
      <c r="C46" s="41"/>
      <c r="D46" s="42">
        <f>B46*C46</f>
        <v>0</v>
      </c>
      <c r="E46" s="43">
        <f t="shared" si="20"/>
        <v>0</v>
      </c>
      <c r="F46" s="96">
        <f t="shared" si="23"/>
        <v>0</v>
      </c>
      <c r="G46" s="41">
        <f t="shared" si="31"/>
        <v>0</v>
      </c>
      <c r="H46" s="41">
        <v>0</v>
      </c>
      <c r="I46" s="42">
        <v>0</v>
      </c>
      <c r="J46" s="43">
        <f t="shared" si="21"/>
        <v>0</v>
      </c>
      <c r="K46" s="96">
        <f t="shared" si="24"/>
        <v>0</v>
      </c>
      <c r="L46" s="41">
        <f t="shared" si="32"/>
        <v>0</v>
      </c>
      <c r="M46" s="41">
        <v>0</v>
      </c>
      <c r="N46" s="44">
        <v>0</v>
      </c>
      <c r="O46" s="45">
        <f t="shared" si="22"/>
        <v>0</v>
      </c>
      <c r="P46" s="96">
        <f t="shared" si="25"/>
        <v>0</v>
      </c>
      <c r="Q46" s="41">
        <f t="shared" si="33"/>
        <v>0</v>
      </c>
      <c r="R46" s="41">
        <v>0</v>
      </c>
      <c r="S46" s="44">
        <v>0</v>
      </c>
      <c r="T46" s="45">
        <f t="shared" si="34"/>
        <v>0</v>
      </c>
      <c r="U46" s="96">
        <f t="shared" si="26"/>
        <v>0</v>
      </c>
      <c r="V46" s="41">
        <v>0</v>
      </c>
      <c r="W46" s="41">
        <v>6.49</v>
      </c>
      <c r="X46" s="44">
        <v>0</v>
      </c>
      <c r="Y46" s="45">
        <f t="shared" si="35"/>
        <v>0</v>
      </c>
      <c r="Z46" s="96">
        <f t="shared" si="27"/>
        <v>6.49</v>
      </c>
      <c r="AA46" s="46">
        <v>0</v>
      </c>
      <c r="AB46" s="46">
        <v>0</v>
      </c>
      <c r="AC46" s="47">
        <v>0</v>
      </c>
      <c r="AD46" s="48">
        <f t="shared" si="36"/>
        <v>0</v>
      </c>
      <c r="AE46" s="96">
        <f t="shared" si="28"/>
        <v>0</v>
      </c>
      <c r="AF46" s="46">
        <v>0</v>
      </c>
      <c r="AG46" s="46">
        <v>0</v>
      </c>
      <c r="AH46" s="47">
        <v>0</v>
      </c>
      <c r="AI46" s="48">
        <f t="shared" si="37"/>
        <v>0</v>
      </c>
      <c r="AJ46" s="96">
        <f t="shared" si="29"/>
        <v>0</v>
      </c>
      <c r="AK46" s="46"/>
      <c r="AL46" s="46"/>
      <c r="AM46" s="47"/>
      <c r="AN46" s="48">
        <f t="shared" si="38"/>
        <v>0</v>
      </c>
      <c r="AO46" s="96">
        <f t="shared" si="30"/>
        <v>0</v>
      </c>
      <c r="AP46" s="39"/>
    </row>
    <row r="47" spans="1:42">
      <c r="A47" s="4" t="s">
        <v>11</v>
      </c>
      <c r="B47" s="41">
        <v>139</v>
      </c>
      <c r="C47" s="46">
        <v>111.5</v>
      </c>
      <c r="D47" s="42">
        <v>61</v>
      </c>
      <c r="E47" s="43">
        <f t="shared" si="20"/>
        <v>229</v>
      </c>
      <c r="F47" s="96">
        <f t="shared" si="23"/>
        <v>82.5</v>
      </c>
      <c r="G47" s="41">
        <f t="shared" si="31"/>
        <v>229</v>
      </c>
      <c r="H47" s="46">
        <v>0</v>
      </c>
      <c r="I47" s="42">
        <v>128</v>
      </c>
      <c r="J47" s="43">
        <f t="shared" si="21"/>
        <v>299</v>
      </c>
      <c r="K47" s="96">
        <f t="shared" si="24"/>
        <v>58</v>
      </c>
      <c r="L47" s="41">
        <f t="shared" si="32"/>
        <v>299</v>
      </c>
      <c r="M47" s="46">
        <v>13.2</v>
      </c>
      <c r="N47" s="44">
        <v>7</v>
      </c>
      <c r="O47" s="45">
        <f t="shared" si="22"/>
        <v>295</v>
      </c>
      <c r="P47" s="96">
        <f t="shared" si="25"/>
        <v>24.199999999999989</v>
      </c>
      <c r="Q47" s="41">
        <f t="shared" si="33"/>
        <v>295</v>
      </c>
      <c r="R47" s="46">
        <v>68.23</v>
      </c>
      <c r="S47" s="44">
        <v>25</v>
      </c>
      <c r="T47" s="45">
        <f t="shared" si="34"/>
        <v>244</v>
      </c>
      <c r="U47" s="96">
        <f t="shared" si="26"/>
        <v>144.23000000000002</v>
      </c>
      <c r="V47" s="41">
        <v>244</v>
      </c>
      <c r="W47" s="46">
        <v>0</v>
      </c>
      <c r="X47" s="44">
        <v>65</v>
      </c>
      <c r="Y47" s="45">
        <f t="shared" si="35"/>
        <v>231</v>
      </c>
      <c r="Z47" s="96">
        <f t="shared" si="27"/>
        <v>78</v>
      </c>
      <c r="AA47" s="46">
        <v>231</v>
      </c>
      <c r="AB47" s="46">
        <v>0</v>
      </c>
      <c r="AC47" s="47">
        <v>63</v>
      </c>
      <c r="AD47" s="48">
        <f t="shared" si="36"/>
        <v>131</v>
      </c>
      <c r="AE47" s="96">
        <f t="shared" si="28"/>
        <v>163</v>
      </c>
      <c r="AF47" s="46">
        <v>131</v>
      </c>
      <c r="AG47" s="46">
        <v>0</v>
      </c>
      <c r="AH47" s="47">
        <v>164</v>
      </c>
      <c r="AI47" s="48">
        <f t="shared" si="37"/>
        <v>0</v>
      </c>
      <c r="AJ47" s="96">
        <f t="shared" si="29"/>
        <v>295</v>
      </c>
      <c r="AK47" s="46"/>
      <c r="AL47" s="46"/>
      <c r="AM47" s="47"/>
      <c r="AN47" s="48">
        <f t="shared" si="38"/>
        <v>0</v>
      </c>
      <c r="AO47" s="96">
        <f t="shared" si="30"/>
        <v>0</v>
      </c>
      <c r="AP47" s="39"/>
    </row>
    <row r="48" spans="1:42">
      <c r="A48" s="4" t="s">
        <v>12</v>
      </c>
      <c r="B48" s="41">
        <v>39</v>
      </c>
      <c r="C48" s="46"/>
      <c r="D48" s="42">
        <v>46</v>
      </c>
      <c r="E48" s="43">
        <f t="shared" si="20"/>
        <v>33</v>
      </c>
      <c r="F48" s="96">
        <f t="shared" si="23"/>
        <v>52</v>
      </c>
      <c r="G48" s="41">
        <f t="shared" si="31"/>
        <v>33</v>
      </c>
      <c r="H48" s="46">
        <v>0</v>
      </c>
      <c r="I48" s="42">
        <v>121</v>
      </c>
      <c r="J48" s="43">
        <f t="shared" si="21"/>
        <v>71</v>
      </c>
      <c r="K48" s="96">
        <f t="shared" si="24"/>
        <v>83</v>
      </c>
      <c r="L48" s="41">
        <f t="shared" si="32"/>
        <v>71</v>
      </c>
      <c r="M48" s="46">
        <v>0</v>
      </c>
      <c r="N48" s="44">
        <v>18</v>
      </c>
      <c r="O48" s="45">
        <f t="shared" si="22"/>
        <v>19</v>
      </c>
      <c r="P48" s="96">
        <f t="shared" si="25"/>
        <v>70</v>
      </c>
      <c r="Q48" s="41">
        <f t="shared" si="33"/>
        <v>19</v>
      </c>
      <c r="R48" s="46">
        <v>0</v>
      </c>
      <c r="S48" s="44">
        <v>63</v>
      </c>
      <c r="T48" s="45">
        <f t="shared" si="34"/>
        <v>22</v>
      </c>
      <c r="U48" s="96">
        <f t="shared" si="26"/>
        <v>60</v>
      </c>
      <c r="V48" s="41">
        <v>22</v>
      </c>
      <c r="W48" s="46">
        <v>0</v>
      </c>
      <c r="X48" s="44">
        <v>71</v>
      </c>
      <c r="Y48" s="45">
        <f t="shared" si="35"/>
        <v>19</v>
      </c>
      <c r="Z48" s="96">
        <f t="shared" si="27"/>
        <v>74</v>
      </c>
      <c r="AA48" s="46">
        <v>19</v>
      </c>
      <c r="AB48" s="46">
        <v>0</v>
      </c>
      <c r="AC48" s="47">
        <v>44</v>
      </c>
      <c r="AD48" s="48">
        <f t="shared" si="36"/>
        <v>40</v>
      </c>
      <c r="AE48" s="96">
        <f t="shared" si="28"/>
        <v>23</v>
      </c>
      <c r="AF48" s="46">
        <v>40</v>
      </c>
      <c r="AG48" s="46">
        <v>0</v>
      </c>
      <c r="AH48" s="47">
        <v>74</v>
      </c>
      <c r="AI48" s="48">
        <f t="shared" si="37"/>
        <v>196</v>
      </c>
      <c r="AJ48" s="96">
        <f t="shared" si="29"/>
        <v>-82</v>
      </c>
      <c r="AK48" s="46"/>
      <c r="AL48" s="46"/>
      <c r="AM48" s="47"/>
      <c r="AN48" s="48">
        <f t="shared" si="38"/>
        <v>0</v>
      </c>
      <c r="AO48" s="96">
        <f t="shared" si="30"/>
        <v>0</v>
      </c>
      <c r="AP48" s="39"/>
    </row>
    <row r="49" spans="1:42">
      <c r="A49" s="4" t="s">
        <v>13</v>
      </c>
      <c r="B49" s="41">
        <v>167.6</v>
      </c>
      <c r="C49" s="46"/>
      <c r="D49" s="42">
        <v>75.2</v>
      </c>
      <c r="E49" s="43">
        <f t="shared" si="20"/>
        <v>140</v>
      </c>
      <c r="F49" s="96">
        <f t="shared" si="23"/>
        <v>102.80000000000001</v>
      </c>
      <c r="G49" s="41">
        <f t="shared" si="31"/>
        <v>140</v>
      </c>
      <c r="H49" s="46">
        <v>0</v>
      </c>
      <c r="I49" s="42">
        <v>96.800000000000011</v>
      </c>
      <c r="J49" s="43">
        <f t="shared" si="21"/>
        <v>164.8</v>
      </c>
      <c r="K49" s="96">
        <f t="shared" si="24"/>
        <v>72</v>
      </c>
      <c r="L49" s="41">
        <f t="shared" si="32"/>
        <v>164.8</v>
      </c>
      <c r="M49" s="46">
        <v>43.63</v>
      </c>
      <c r="N49" s="44">
        <v>49</v>
      </c>
      <c r="O49" s="45">
        <f t="shared" si="22"/>
        <v>163.60000000000002</v>
      </c>
      <c r="P49" s="96">
        <f t="shared" si="25"/>
        <v>93.829999999999984</v>
      </c>
      <c r="Q49" s="41">
        <f t="shared" si="33"/>
        <v>163.60000000000002</v>
      </c>
      <c r="R49" s="46">
        <v>63.2</v>
      </c>
      <c r="S49" s="44">
        <v>49.2</v>
      </c>
      <c r="T49" s="45">
        <f t="shared" si="34"/>
        <v>148.80000000000001</v>
      </c>
      <c r="U49" s="96">
        <f t="shared" si="26"/>
        <v>127.19999999999999</v>
      </c>
      <c r="V49" s="41">
        <v>148.80000000000001</v>
      </c>
      <c r="W49" s="46">
        <v>79.42</v>
      </c>
      <c r="X49" s="44">
        <v>36.800000000000004</v>
      </c>
      <c r="Y49" s="45">
        <f t="shared" si="35"/>
        <v>160.80000000000001</v>
      </c>
      <c r="Z49" s="96">
        <f t="shared" si="27"/>
        <v>104.22000000000003</v>
      </c>
      <c r="AA49" s="46">
        <v>160.80000000000001</v>
      </c>
      <c r="AB49" s="46">
        <v>0</v>
      </c>
      <c r="AC49" s="47">
        <v>62.800000000000004</v>
      </c>
      <c r="AD49" s="48">
        <f t="shared" si="36"/>
        <v>165.20000000000002</v>
      </c>
      <c r="AE49" s="96">
        <f t="shared" si="28"/>
        <v>58.400000000000006</v>
      </c>
      <c r="AF49" s="46">
        <v>165.20000000000002</v>
      </c>
      <c r="AG49" s="46">
        <v>0</v>
      </c>
      <c r="AH49" s="47">
        <v>62.800000000000004</v>
      </c>
      <c r="AI49" s="48">
        <f t="shared" si="37"/>
        <v>111</v>
      </c>
      <c r="AJ49" s="96">
        <f t="shared" si="29"/>
        <v>117.00000000000003</v>
      </c>
      <c r="AK49" s="46"/>
      <c r="AL49" s="46"/>
      <c r="AM49" s="47"/>
      <c r="AN49" s="48">
        <f t="shared" si="38"/>
        <v>0</v>
      </c>
      <c r="AO49" s="96">
        <f t="shared" si="30"/>
        <v>0</v>
      </c>
      <c r="AP49" s="39"/>
    </row>
    <row r="50" spans="1:42">
      <c r="A50" s="4" t="s">
        <v>14</v>
      </c>
      <c r="B50" s="41">
        <v>101.6</v>
      </c>
      <c r="C50" s="46">
        <v>93</v>
      </c>
      <c r="D50" s="42">
        <v>38.5</v>
      </c>
      <c r="E50" s="43">
        <f t="shared" si="20"/>
        <v>118.99999999999999</v>
      </c>
      <c r="F50" s="96">
        <f t="shared" si="23"/>
        <v>114.10000000000001</v>
      </c>
      <c r="G50" s="41">
        <f t="shared" si="31"/>
        <v>118.99999999999999</v>
      </c>
      <c r="H50" s="46">
        <v>93.06</v>
      </c>
      <c r="I50" s="42">
        <v>48.3</v>
      </c>
      <c r="J50" s="43">
        <f t="shared" si="21"/>
        <v>154</v>
      </c>
      <c r="K50" s="96">
        <f t="shared" si="24"/>
        <v>106.36000000000001</v>
      </c>
      <c r="L50" s="41">
        <f t="shared" si="32"/>
        <v>154</v>
      </c>
      <c r="M50" s="46">
        <v>0</v>
      </c>
      <c r="N50" s="44">
        <v>23</v>
      </c>
      <c r="O50" s="45">
        <f t="shared" si="22"/>
        <v>46.899999999999991</v>
      </c>
      <c r="P50" s="96">
        <f t="shared" si="25"/>
        <v>130.10000000000002</v>
      </c>
      <c r="Q50" s="41">
        <f t="shared" si="33"/>
        <v>46.899999999999991</v>
      </c>
      <c r="R50" s="46">
        <v>0</v>
      </c>
      <c r="S50" s="44">
        <v>22.4</v>
      </c>
      <c r="T50" s="45">
        <f t="shared" si="34"/>
        <v>67.899999999999991</v>
      </c>
      <c r="U50" s="96">
        <f t="shared" si="26"/>
        <v>1.3999999999999915</v>
      </c>
      <c r="V50" s="41">
        <v>67.899999999999991</v>
      </c>
      <c r="W50" s="46">
        <v>0</v>
      </c>
      <c r="X50" s="44">
        <v>53.199999999999996</v>
      </c>
      <c r="Y50" s="45">
        <f t="shared" si="35"/>
        <v>47.599999999999994</v>
      </c>
      <c r="Z50" s="96">
        <f t="shared" si="27"/>
        <v>73.5</v>
      </c>
      <c r="AA50" s="46">
        <v>47.599999999999994</v>
      </c>
      <c r="AB50" s="46">
        <v>0</v>
      </c>
      <c r="AC50" s="47">
        <v>81.199999999999989</v>
      </c>
      <c r="AD50" s="48">
        <f t="shared" si="36"/>
        <v>99.399999999999991</v>
      </c>
      <c r="AE50" s="96">
        <f t="shared" si="28"/>
        <v>29.399999999999991</v>
      </c>
      <c r="AF50" s="46">
        <v>99.399999999999991</v>
      </c>
      <c r="AG50" s="46">
        <v>0</v>
      </c>
      <c r="AH50" s="47">
        <v>49.699999999999996</v>
      </c>
      <c r="AI50" s="48">
        <f t="shared" si="37"/>
        <v>187.20000000000002</v>
      </c>
      <c r="AJ50" s="96">
        <f t="shared" si="29"/>
        <v>-38.100000000000023</v>
      </c>
      <c r="AK50" s="46"/>
      <c r="AL50" s="46"/>
      <c r="AM50" s="47"/>
      <c r="AN50" s="48">
        <f t="shared" si="38"/>
        <v>0</v>
      </c>
      <c r="AO50" s="96">
        <f t="shared" si="30"/>
        <v>0</v>
      </c>
      <c r="AP50" s="39"/>
    </row>
    <row r="51" spans="1:42">
      <c r="A51" s="4" t="s">
        <v>15</v>
      </c>
      <c r="B51" s="41">
        <v>9</v>
      </c>
      <c r="C51" s="46"/>
      <c r="D51" s="42">
        <f>B51*C51</f>
        <v>0</v>
      </c>
      <c r="E51" s="43">
        <f t="shared" si="20"/>
        <v>0</v>
      </c>
      <c r="F51" s="96">
        <f t="shared" si="23"/>
        <v>9</v>
      </c>
      <c r="G51" s="41">
        <f t="shared" si="31"/>
        <v>0</v>
      </c>
      <c r="H51" s="46">
        <v>0</v>
      </c>
      <c r="I51" s="42">
        <v>127.60000000000001</v>
      </c>
      <c r="J51" s="43">
        <f t="shared" si="21"/>
        <v>0</v>
      </c>
      <c r="K51" s="96">
        <f t="shared" si="24"/>
        <v>127.60000000000001</v>
      </c>
      <c r="L51" s="41">
        <f t="shared" si="32"/>
        <v>0</v>
      </c>
      <c r="M51" s="46">
        <v>124</v>
      </c>
      <c r="N51" s="44">
        <v>65</v>
      </c>
      <c r="O51" s="45">
        <f t="shared" si="22"/>
        <v>100.80000000000001</v>
      </c>
      <c r="P51" s="96">
        <f t="shared" si="25"/>
        <v>88.199999999999989</v>
      </c>
      <c r="Q51" s="41">
        <f t="shared" si="33"/>
        <v>100.80000000000001</v>
      </c>
      <c r="R51" s="46">
        <v>65.78</v>
      </c>
      <c r="S51" s="44">
        <v>47.6</v>
      </c>
      <c r="T51" s="45">
        <f t="shared" si="34"/>
        <v>64.800000000000011</v>
      </c>
      <c r="U51" s="96">
        <f t="shared" si="26"/>
        <v>149.38</v>
      </c>
      <c r="V51" s="41">
        <v>64.800000000000011</v>
      </c>
      <c r="W51" s="46">
        <v>16</v>
      </c>
      <c r="X51" s="44">
        <v>47.6</v>
      </c>
      <c r="Y51" s="45">
        <f t="shared" si="35"/>
        <v>56.400000000000006</v>
      </c>
      <c r="Z51" s="96">
        <f t="shared" si="27"/>
        <v>72</v>
      </c>
      <c r="AA51" s="46">
        <v>56.400000000000006</v>
      </c>
      <c r="AB51" s="46">
        <v>54</v>
      </c>
      <c r="AC51" s="47">
        <v>146</v>
      </c>
      <c r="AD51" s="48">
        <f t="shared" si="36"/>
        <v>90.4</v>
      </c>
      <c r="AE51" s="96">
        <f t="shared" si="28"/>
        <v>165.99999999999997</v>
      </c>
      <c r="AF51" s="46">
        <v>90.4</v>
      </c>
      <c r="AG51" s="46">
        <v>0</v>
      </c>
      <c r="AH51" s="47">
        <v>176.8</v>
      </c>
      <c r="AI51" s="48">
        <f t="shared" si="37"/>
        <v>56</v>
      </c>
      <c r="AJ51" s="96">
        <f t="shared" si="29"/>
        <v>211.20000000000005</v>
      </c>
      <c r="AK51" s="46"/>
      <c r="AL51" s="46"/>
      <c r="AM51" s="47"/>
      <c r="AN51" s="48">
        <f t="shared" si="38"/>
        <v>0</v>
      </c>
      <c r="AO51" s="96">
        <f t="shared" si="30"/>
        <v>0</v>
      </c>
      <c r="AP51" s="39"/>
    </row>
    <row r="52" spans="1:42">
      <c r="A52" s="34" t="s">
        <v>58</v>
      </c>
      <c r="B52" s="41">
        <v>136.80000000000001</v>
      </c>
      <c r="C52" s="41"/>
      <c r="D52" s="42">
        <v>43.2</v>
      </c>
      <c r="E52" s="43">
        <f t="shared" si="20"/>
        <v>44.400000000000006</v>
      </c>
      <c r="F52" s="96">
        <f t="shared" si="23"/>
        <v>135.6</v>
      </c>
      <c r="G52" s="41">
        <f t="shared" si="31"/>
        <v>44.400000000000006</v>
      </c>
      <c r="H52" s="41">
        <v>0</v>
      </c>
      <c r="I52" s="42">
        <v>0</v>
      </c>
      <c r="J52" s="43">
        <f t="shared" si="21"/>
        <v>46.600000000000009</v>
      </c>
      <c r="K52" s="96">
        <f t="shared" si="24"/>
        <v>-2.2000000000000028</v>
      </c>
      <c r="L52" s="41">
        <f t="shared" si="32"/>
        <v>46.600000000000009</v>
      </c>
      <c r="M52" s="41">
        <v>0</v>
      </c>
      <c r="N52" s="44">
        <v>0</v>
      </c>
      <c r="O52" s="45">
        <f t="shared" si="22"/>
        <v>0</v>
      </c>
      <c r="P52" s="96">
        <f t="shared" si="25"/>
        <v>46.600000000000009</v>
      </c>
      <c r="Q52" s="41">
        <f t="shared" si="33"/>
        <v>0</v>
      </c>
      <c r="R52" s="41">
        <v>0</v>
      </c>
      <c r="S52" s="44">
        <v>0</v>
      </c>
      <c r="T52" s="45">
        <f t="shared" si="34"/>
        <v>0</v>
      </c>
      <c r="U52" s="96">
        <f t="shared" si="26"/>
        <v>0</v>
      </c>
      <c r="V52" s="41">
        <v>0</v>
      </c>
      <c r="W52" s="41">
        <v>0</v>
      </c>
      <c r="X52" s="44">
        <v>0</v>
      </c>
      <c r="Y52" s="45">
        <f t="shared" si="35"/>
        <v>0</v>
      </c>
      <c r="Z52" s="96">
        <f t="shared" si="27"/>
        <v>0</v>
      </c>
      <c r="AA52" s="46">
        <v>0</v>
      </c>
      <c r="AB52" s="46">
        <v>9.6</v>
      </c>
      <c r="AC52" s="47">
        <v>0</v>
      </c>
      <c r="AD52" s="48">
        <f t="shared" si="36"/>
        <v>0</v>
      </c>
      <c r="AE52" s="96">
        <f t="shared" si="28"/>
        <v>9.6</v>
      </c>
      <c r="AF52" s="46">
        <v>0</v>
      </c>
      <c r="AG52" s="46">
        <v>0</v>
      </c>
      <c r="AH52" s="47">
        <v>0</v>
      </c>
      <c r="AI52" s="48">
        <f t="shared" si="37"/>
        <v>139.6</v>
      </c>
      <c r="AJ52" s="96">
        <f t="shared" si="29"/>
        <v>-139.6</v>
      </c>
      <c r="AK52" s="46"/>
      <c r="AL52" s="46"/>
      <c r="AM52" s="47"/>
      <c r="AN52" s="48">
        <f t="shared" si="38"/>
        <v>0</v>
      </c>
      <c r="AO52" s="96">
        <f t="shared" si="30"/>
        <v>0</v>
      </c>
      <c r="AP52" s="39"/>
    </row>
    <row r="53" spans="1:42">
      <c r="A53" s="27" t="s">
        <v>50</v>
      </c>
      <c r="B53" s="41">
        <v>95.04</v>
      </c>
      <c r="C53" s="41"/>
      <c r="D53" s="42">
        <v>5.76</v>
      </c>
      <c r="E53" s="43">
        <f t="shared" si="20"/>
        <v>17.440000000000001</v>
      </c>
      <c r="F53" s="96">
        <f t="shared" si="23"/>
        <v>83.360000000000014</v>
      </c>
      <c r="G53" s="41">
        <f t="shared" si="31"/>
        <v>17.440000000000001</v>
      </c>
      <c r="H53" s="41">
        <v>0</v>
      </c>
      <c r="I53" s="42">
        <v>8.9600000000000009</v>
      </c>
      <c r="J53" s="43">
        <f t="shared" si="21"/>
        <v>25.92</v>
      </c>
      <c r="K53" s="96">
        <f t="shared" si="24"/>
        <v>0.48000000000000043</v>
      </c>
      <c r="L53" s="41">
        <f t="shared" si="32"/>
        <v>25.92</v>
      </c>
      <c r="M53" s="41">
        <v>0</v>
      </c>
      <c r="N53" s="44">
        <v>4</v>
      </c>
      <c r="O53" s="45">
        <f t="shared" si="22"/>
        <v>8.64</v>
      </c>
      <c r="P53" s="96">
        <f t="shared" si="25"/>
        <v>21.28</v>
      </c>
      <c r="Q53" s="41">
        <f t="shared" si="33"/>
        <v>8.64</v>
      </c>
      <c r="R53" s="41">
        <v>0</v>
      </c>
      <c r="S53" s="44">
        <v>0.64</v>
      </c>
      <c r="T53" s="45">
        <f t="shared" si="34"/>
        <v>8.48</v>
      </c>
      <c r="U53" s="96">
        <f t="shared" si="26"/>
        <v>0.80000000000000071</v>
      </c>
      <c r="V53" s="41">
        <v>8.48</v>
      </c>
      <c r="W53" s="41">
        <v>0</v>
      </c>
      <c r="X53" s="44">
        <v>4</v>
      </c>
      <c r="Y53" s="45">
        <f t="shared" si="35"/>
        <v>2.08</v>
      </c>
      <c r="Z53" s="96">
        <f t="shared" si="27"/>
        <v>10.4</v>
      </c>
      <c r="AA53" s="46">
        <v>2.08</v>
      </c>
      <c r="AB53" s="46">
        <v>0</v>
      </c>
      <c r="AC53" s="47">
        <v>2.08</v>
      </c>
      <c r="AD53" s="48">
        <f t="shared" si="36"/>
        <v>0</v>
      </c>
      <c r="AE53" s="96">
        <f t="shared" si="28"/>
        <v>4.16</v>
      </c>
      <c r="AF53" s="46">
        <v>0</v>
      </c>
      <c r="AG53" s="46">
        <v>0</v>
      </c>
      <c r="AH53" s="47">
        <v>5.28</v>
      </c>
      <c r="AI53" s="48">
        <f t="shared" si="37"/>
        <v>0</v>
      </c>
      <c r="AJ53" s="96">
        <f t="shared" si="29"/>
        <v>5.28</v>
      </c>
      <c r="AK53" s="46"/>
      <c r="AL53" s="46"/>
      <c r="AM53" s="47"/>
      <c r="AN53" s="48">
        <f t="shared" si="38"/>
        <v>0</v>
      </c>
      <c r="AO53" s="96">
        <f t="shared" si="30"/>
        <v>0</v>
      </c>
      <c r="AP53" s="39"/>
    </row>
    <row r="54" spans="1:42">
      <c r="A54" s="4" t="s">
        <v>18</v>
      </c>
      <c r="B54" s="41">
        <v>29.16</v>
      </c>
      <c r="C54" s="46"/>
      <c r="D54" s="42">
        <v>13.44</v>
      </c>
      <c r="E54" s="43">
        <f t="shared" si="20"/>
        <v>8.64</v>
      </c>
      <c r="F54" s="96">
        <f t="shared" si="23"/>
        <v>33.96</v>
      </c>
      <c r="G54" s="41">
        <f t="shared" si="31"/>
        <v>8.64</v>
      </c>
      <c r="H54" s="46">
        <v>0</v>
      </c>
      <c r="I54" s="42">
        <v>31.439999999999998</v>
      </c>
      <c r="J54" s="43">
        <f t="shared" si="21"/>
        <v>21.96</v>
      </c>
      <c r="K54" s="96">
        <f t="shared" si="24"/>
        <v>18.119999999999997</v>
      </c>
      <c r="L54" s="41">
        <f t="shared" si="32"/>
        <v>21.96</v>
      </c>
      <c r="M54" s="46">
        <v>0</v>
      </c>
      <c r="N54" s="44">
        <v>68</v>
      </c>
      <c r="O54" s="45">
        <f t="shared" si="22"/>
        <v>22.32</v>
      </c>
      <c r="P54" s="96">
        <f t="shared" si="25"/>
        <v>67.640000000000015</v>
      </c>
      <c r="Q54" s="41">
        <f t="shared" si="33"/>
        <v>22.32</v>
      </c>
      <c r="R54" s="46">
        <v>0</v>
      </c>
      <c r="S54" s="44">
        <v>12.959999999999999</v>
      </c>
      <c r="T54" s="45">
        <f t="shared" si="34"/>
        <v>32.76</v>
      </c>
      <c r="U54" s="96">
        <f t="shared" si="26"/>
        <v>2.5200000000000031</v>
      </c>
      <c r="V54" s="41">
        <v>32.76</v>
      </c>
      <c r="W54" s="46">
        <v>0</v>
      </c>
      <c r="X54" s="44">
        <v>23.4</v>
      </c>
      <c r="Y54" s="45">
        <f t="shared" si="35"/>
        <v>38.04</v>
      </c>
      <c r="Z54" s="96">
        <f t="shared" si="27"/>
        <v>18.119999999999997</v>
      </c>
      <c r="AA54" s="46">
        <v>38.04</v>
      </c>
      <c r="AB54" s="46">
        <v>0</v>
      </c>
      <c r="AC54" s="47">
        <v>38.64</v>
      </c>
      <c r="AD54" s="48">
        <f t="shared" si="36"/>
        <v>59.28</v>
      </c>
      <c r="AE54" s="96">
        <f t="shared" si="28"/>
        <v>17.400000000000006</v>
      </c>
      <c r="AF54" s="46">
        <v>59.28</v>
      </c>
      <c r="AG54" s="46">
        <v>0</v>
      </c>
      <c r="AH54" s="47">
        <v>16.32</v>
      </c>
      <c r="AI54" s="48">
        <f t="shared" si="37"/>
        <v>4.6399999999999997</v>
      </c>
      <c r="AJ54" s="96">
        <f t="shared" si="29"/>
        <v>70.959999999999994</v>
      </c>
      <c r="AK54" s="46"/>
      <c r="AL54" s="46"/>
      <c r="AM54" s="47"/>
      <c r="AN54" s="48">
        <f t="shared" si="38"/>
        <v>0</v>
      </c>
      <c r="AO54" s="96">
        <f t="shared" si="30"/>
        <v>0</v>
      </c>
      <c r="AP54" s="39"/>
    </row>
    <row r="55" spans="1:42">
      <c r="A55" s="4" t="s">
        <v>19</v>
      </c>
      <c r="B55" s="41">
        <v>12.8</v>
      </c>
      <c r="C55" s="46"/>
      <c r="D55" s="42">
        <v>6.8</v>
      </c>
      <c r="E55" s="43">
        <f t="shared" si="20"/>
        <v>14.8</v>
      </c>
      <c r="F55" s="96">
        <f t="shared" si="23"/>
        <v>4.8000000000000007</v>
      </c>
      <c r="G55" s="41">
        <f t="shared" si="31"/>
        <v>14.8</v>
      </c>
      <c r="H55" s="46">
        <v>0</v>
      </c>
      <c r="I55" s="42">
        <v>12</v>
      </c>
      <c r="J55" s="43">
        <f t="shared" si="21"/>
        <v>8</v>
      </c>
      <c r="K55" s="96">
        <f t="shared" si="24"/>
        <v>18.8</v>
      </c>
      <c r="L55" s="41">
        <f t="shared" si="32"/>
        <v>8</v>
      </c>
      <c r="M55" s="46">
        <v>0</v>
      </c>
      <c r="N55" s="44">
        <v>11</v>
      </c>
      <c r="O55" s="45">
        <f t="shared" si="22"/>
        <v>8.8000000000000007</v>
      </c>
      <c r="P55" s="96">
        <f t="shared" si="25"/>
        <v>10.199999999999999</v>
      </c>
      <c r="Q55" s="41">
        <f t="shared" si="33"/>
        <v>8.8000000000000007</v>
      </c>
      <c r="R55" s="46">
        <v>0</v>
      </c>
      <c r="S55" s="44">
        <v>8.4</v>
      </c>
      <c r="T55" s="45">
        <f t="shared" si="34"/>
        <v>2.4000000000000004</v>
      </c>
      <c r="U55" s="96">
        <f t="shared" si="26"/>
        <v>14.800000000000002</v>
      </c>
      <c r="V55" s="41">
        <v>2.4000000000000004</v>
      </c>
      <c r="W55" s="46">
        <v>0</v>
      </c>
      <c r="X55" s="44">
        <v>16.8</v>
      </c>
      <c r="Y55" s="45">
        <f t="shared" si="35"/>
        <v>9.2000000000000011</v>
      </c>
      <c r="Z55" s="96">
        <f t="shared" si="27"/>
        <v>10.000000000000002</v>
      </c>
      <c r="AA55" s="46">
        <v>9.2000000000000011</v>
      </c>
      <c r="AB55" s="46">
        <v>0</v>
      </c>
      <c r="AC55" s="47">
        <v>6.8000000000000007</v>
      </c>
      <c r="AD55" s="48">
        <f t="shared" si="36"/>
        <v>11.600000000000001</v>
      </c>
      <c r="AE55" s="96">
        <f t="shared" si="28"/>
        <v>4.3999999999999986</v>
      </c>
      <c r="AF55" s="46">
        <v>11.600000000000001</v>
      </c>
      <c r="AG55" s="46">
        <v>0</v>
      </c>
      <c r="AH55" s="47">
        <v>31.200000000000003</v>
      </c>
      <c r="AI55" s="48">
        <f t="shared" si="37"/>
        <v>67.679999999999993</v>
      </c>
      <c r="AJ55" s="96">
        <f t="shared" si="29"/>
        <v>-24.879999999999988</v>
      </c>
      <c r="AK55" s="46"/>
      <c r="AL55" s="46"/>
      <c r="AM55" s="47"/>
      <c r="AN55" s="48">
        <f t="shared" si="38"/>
        <v>0</v>
      </c>
      <c r="AO55" s="96">
        <f t="shared" si="30"/>
        <v>0</v>
      </c>
      <c r="AP55" s="39"/>
    </row>
    <row r="56" spans="1:42">
      <c r="A56" s="4" t="s">
        <v>20</v>
      </c>
      <c r="B56" s="41">
        <v>194</v>
      </c>
      <c r="C56" s="46"/>
      <c r="D56" s="42">
        <v>38</v>
      </c>
      <c r="E56" s="43">
        <f t="shared" si="20"/>
        <v>212</v>
      </c>
      <c r="F56" s="96">
        <f t="shared" si="23"/>
        <v>20</v>
      </c>
      <c r="G56" s="41">
        <f t="shared" si="31"/>
        <v>212</v>
      </c>
      <c r="H56" s="46">
        <v>0</v>
      </c>
      <c r="I56" s="42">
        <v>37</v>
      </c>
      <c r="J56" s="43">
        <f t="shared" si="21"/>
        <v>108</v>
      </c>
      <c r="K56" s="96">
        <f t="shared" si="24"/>
        <v>141</v>
      </c>
      <c r="L56" s="41">
        <f t="shared" si="32"/>
        <v>108</v>
      </c>
      <c r="M56" s="46">
        <v>0</v>
      </c>
      <c r="N56" s="44">
        <v>14</v>
      </c>
      <c r="O56" s="45">
        <f t="shared" si="22"/>
        <v>149</v>
      </c>
      <c r="P56" s="96">
        <f t="shared" si="25"/>
        <v>-27</v>
      </c>
      <c r="Q56" s="41">
        <f t="shared" si="33"/>
        <v>149</v>
      </c>
      <c r="R56" s="46">
        <v>35.659999999999997</v>
      </c>
      <c r="S56" s="44">
        <v>32</v>
      </c>
      <c r="T56" s="45">
        <f t="shared" si="34"/>
        <v>98</v>
      </c>
      <c r="U56" s="96">
        <f t="shared" si="26"/>
        <v>118.66</v>
      </c>
      <c r="V56" s="41">
        <v>98</v>
      </c>
      <c r="W56" s="46">
        <v>0</v>
      </c>
      <c r="X56" s="44">
        <v>38</v>
      </c>
      <c r="Y56" s="45">
        <f t="shared" si="35"/>
        <v>95</v>
      </c>
      <c r="Z56" s="96">
        <f t="shared" si="27"/>
        <v>41</v>
      </c>
      <c r="AA56" s="46">
        <v>95</v>
      </c>
      <c r="AB56" s="46">
        <v>0</v>
      </c>
      <c r="AC56" s="47">
        <v>16</v>
      </c>
      <c r="AD56" s="48">
        <f t="shared" si="36"/>
        <v>57</v>
      </c>
      <c r="AE56" s="96">
        <f t="shared" si="28"/>
        <v>54</v>
      </c>
      <c r="AF56" s="46">
        <v>57</v>
      </c>
      <c r="AG56" s="46">
        <v>0</v>
      </c>
      <c r="AH56" s="47">
        <v>186</v>
      </c>
      <c r="AI56" s="48">
        <f t="shared" si="37"/>
        <v>25.6</v>
      </c>
      <c r="AJ56" s="96">
        <f t="shared" si="29"/>
        <v>217.4</v>
      </c>
      <c r="AK56" s="46"/>
      <c r="AL56" s="46"/>
      <c r="AM56" s="47"/>
      <c r="AN56" s="48">
        <f t="shared" si="38"/>
        <v>0</v>
      </c>
      <c r="AO56" s="96">
        <f t="shared" si="30"/>
        <v>0</v>
      </c>
      <c r="AP56" s="39"/>
    </row>
    <row r="57" spans="1:42">
      <c r="A57" s="4" t="s">
        <v>21</v>
      </c>
      <c r="B57" s="41"/>
      <c r="C57" s="41"/>
      <c r="D57" s="42">
        <f>B57*C57</f>
        <v>0</v>
      </c>
      <c r="E57" s="43">
        <f t="shared" si="20"/>
        <v>0</v>
      </c>
      <c r="F57" s="96">
        <f t="shared" si="23"/>
        <v>0</v>
      </c>
      <c r="G57" s="41">
        <f t="shared" si="31"/>
        <v>0</v>
      </c>
      <c r="H57" s="41">
        <v>0</v>
      </c>
      <c r="I57" s="42">
        <v>0</v>
      </c>
      <c r="J57" s="43">
        <f t="shared" si="21"/>
        <v>0</v>
      </c>
      <c r="K57" s="96">
        <f t="shared" si="24"/>
        <v>0</v>
      </c>
      <c r="L57" s="41">
        <f t="shared" si="32"/>
        <v>0</v>
      </c>
      <c r="M57" s="41">
        <v>0</v>
      </c>
      <c r="N57" s="44">
        <v>0</v>
      </c>
      <c r="O57" s="45">
        <f t="shared" si="22"/>
        <v>0</v>
      </c>
      <c r="P57" s="96">
        <f t="shared" si="25"/>
        <v>0</v>
      </c>
      <c r="Q57" s="41">
        <f t="shared" si="33"/>
        <v>0</v>
      </c>
      <c r="R57" s="41">
        <v>0</v>
      </c>
      <c r="S57" s="44">
        <v>0</v>
      </c>
      <c r="T57" s="45">
        <f t="shared" si="34"/>
        <v>0</v>
      </c>
      <c r="U57" s="96">
        <f t="shared" si="26"/>
        <v>0</v>
      </c>
      <c r="V57" s="41">
        <v>0</v>
      </c>
      <c r="W57" s="41">
        <v>0</v>
      </c>
      <c r="X57" s="44">
        <v>0</v>
      </c>
      <c r="Y57" s="45">
        <f t="shared" si="35"/>
        <v>0</v>
      </c>
      <c r="Z57" s="96">
        <f t="shared" si="27"/>
        <v>0</v>
      </c>
      <c r="AA57" s="46">
        <v>0</v>
      </c>
      <c r="AB57" s="46">
        <v>0</v>
      </c>
      <c r="AC57" s="47">
        <v>0</v>
      </c>
      <c r="AD57" s="48">
        <f t="shared" si="36"/>
        <v>0</v>
      </c>
      <c r="AE57" s="96">
        <f t="shared" si="28"/>
        <v>0</v>
      </c>
      <c r="AF57" s="46">
        <v>0</v>
      </c>
      <c r="AG57" s="46">
        <v>0</v>
      </c>
      <c r="AH57" s="47">
        <v>90</v>
      </c>
      <c r="AI57" s="48">
        <f t="shared" si="37"/>
        <v>204</v>
      </c>
      <c r="AJ57" s="96">
        <f t="shared" si="29"/>
        <v>-114</v>
      </c>
      <c r="AK57" s="46"/>
      <c r="AL57" s="46"/>
      <c r="AM57" s="47"/>
      <c r="AN57" s="48">
        <f t="shared" si="38"/>
        <v>0</v>
      </c>
      <c r="AO57" s="96">
        <f t="shared" si="30"/>
        <v>0</v>
      </c>
      <c r="AP57" s="39"/>
    </row>
    <row r="58" spans="1:42">
      <c r="A58" s="4" t="s">
        <v>22</v>
      </c>
      <c r="B58" s="41">
        <v>24</v>
      </c>
      <c r="C58" s="46"/>
      <c r="D58" s="42">
        <v>41</v>
      </c>
      <c r="E58" s="43">
        <f t="shared" si="20"/>
        <v>25</v>
      </c>
      <c r="F58" s="96">
        <f t="shared" si="23"/>
        <v>40</v>
      </c>
      <c r="G58" s="41">
        <f t="shared" si="31"/>
        <v>25</v>
      </c>
      <c r="H58" s="46">
        <v>0</v>
      </c>
      <c r="I58" s="42">
        <v>112</v>
      </c>
      <c r="J58" s="43">
        <f t="shared" si="21"/>
        <v>112</v>
      </c>
      <c r="K58" s="96">
        <f t="shared" si="24"/>
        <v>25</v>
      </c>
      <c r="L58" s="41">
        <f t="shared" si="32"/>
        <v>112</v>
      </c>
      <c r="M58" s="46">
        <v>0</v>
      </c>
      <c r="N58" s="44">
        <v>2</v>
      </c>
      <c r="O58" s="45">
        <f t="shared" si="22"/>
        <v>50</v>
      </c>
      <c r="P58" s="96">
        <f t="shared" si="25"/>
        <v>64</v>
      </c>
      <c r="Q58" s="41">
        <f t="shared" si="33"/>
        <v>50</v>
      </c>
      <c r="R58" s="46">
        <v>0</v>
      </c>
      <c r="S58" s="44">
        <v>40</v>
      </c>
      <c r="T58" s="45">
        <f t="shared" si="34"/>
        <v>51</v>
      </c>
      <c r="U58" s="96">
        <f t="shared" si="26"/>
        <v>39</v>
      </c>
      <c r="V58" s="41">
        <v>51</v>
      </c>
      <c r="W58" s="46">
        <v>52</v>
      </c>
      <c r="X58" s="44">
        <v>67</v>
      </c>
      <c r="Y58" s="45">
        <f t="shared" si="35"/>
        <v>60</v>
      </c>
      <c r="Z58" s="96">
        <f t="shared" si="27"/>
        <v>110</v>
      </c>
      <c r="AA58" s="46">
        <v>60</v>
      </c>
      <c r="AB58" s="46">
        <v>0</v>
      </c>
      <c r="AC58" s="47">
        <v>99</v>
      </c>
      <c r="AD58" s="48">
        <f t="shared" si="36"/>
        <v>118</v>
      </c>
      <c r="AE58" s="96">
        <f t="shared" si="28"/>
        <v>41</v>
      </c>
      <c r="AF58" s="46">
        <v>118</v>
      </c>
      <c r="AG58" s="46">
        <v>0</v>
      </c>
      <c r="AH58" s="47">
        <v>129</v>
      </c>
      <c r="AI58" s="48">
        <f t="shared" si="37"/>
        <v>0</v>
      </c>
      <c r="AJ58" s="96">
        <f t="shared" si="29"/>
        <v>247</v>
      </c>
      <c r="AK58" s="46"/>
      <c r="AL58" s="46"/>
      <c r="AM58" s="47"/>
      <c r="AN58" s="48">
        <f t="shared" si="38"/>
        <v>0</v>
      </c>
      <c r="AO58" s="96">
        <f t="shared" si="30"/>
        <v>0</v>
      </c>
      <c r="AP58" s="39"/>
    </row>
    <row r="59" spans="1:42">
      <c r="A59" s="4" t="s">
        <v>23</v>
      </c>
      <c r="B59" s="41">
        <v>143</v>
      </c>
      <c r="C59" s="46"/>
      <c r="D59" s="42">
        <v>27.5</v>
      </c>
      <c r="E59" s="43">
        <f t="shared" si="20"/>
        <v>104.5</v>
      </c>
      <c r="F59" s="96">
        <f t="shared" si="23"/>
        <v>66</v>
      </c>
      <c r="G59" s="41">
        <f t="shared" si="31"/>
        <v>104.5</v>
      </c>
      <c r="H59" s="46">
        <v>48.06</v>
      </c>
      <c r="I59" s="42">
        <v>58.5</v>
      </c>
      <c r="J59" s="43">
        <f t="shared" si="21"/>
        <v>143.5</v>
      </c>
      <c r="K59" s="96">
        <f t="shared" si="24"/>
        <v>67.56</v>
      </c>
      <c r="L59" s="41">
        <f t="shared" si="32"/>
        <v>143.5</v>
      </c>
      <c r="M59" s="46">
        <v>0</v>
      </c>
      <c r="N59" s="44">
        <v>65</v>
      </c>
      <c r="O59" s="45">
        <f t="shared" si="22"/>
        <v>71.5</v>
      </c>
      <c r="P59" s="96">
        <f t="shared" si="25"/>
        <v>137</v>
      </c>
      <c r="Q59" s="41">
        <f t="shared" si="33"/>
        <v>71.5</v>
      </c>
      <c r="R59" s="46">
        <v>32.909999999999997</v>
      </c>
      <c r="S59" s="44">
        <v>17</v>
      </c>
      <c r="T59" s="45">
        <f t="shared" si="34"/>
        <v>91</v>
      </c>
      <c r="U59" s="96">
        <f t="shared" si="26"/>
        <v>30.409999999999997</v>
      </c>
      <c r="V59" s="41">
        <v>91</v>
      </c>
      <c r="W59" s="46">
        <v>0</v>
      </c>
      <c r="X59" s="44">
        <v>25</v>
      </c>
      <c r="Y59" s="45">
        <f t="shared" si="35"/>
        <v>91</v>
      </c>
      <c r="Z59" s="96">
        <f t="shared" si="27"/>
        <v>25</v>
      </c>
      <c r="AA59" s="46">
        <v>91</v>
      </c>
      <c r="AB59" s="46">
        <v>15</v>
      </c>
      <c r="AC59" s="47">
        <v>27.5</v>
      </c>
      <c r="AD59" s="48">
        <f t="shared" si="36"/>
        <v>113.5</v>
      </c>
      <c r="AE59" s="96">
        <f t="shared" si="28"/>
        <v>20</v>
      </c>
      <c r="AF59" s="46">
        <v>113.5</v>
      </c>
      <c r="AG59" s="46">
        <v>0</v>
      </c>
      <c r="AH59" s="47">
        <v>49</v>
      </c>
      <c r="AI59" s="48">
        <f t="shared" si="37"/>
        <v>155</v>
      </c>
      <c r="AJ59" s="96">
        <f t="shared" si="29"/>
        <v>7.5</v>
      </c>
      <c r="AK59" s="46"/>
      <c r="AL59" s="46"/>
      <c r="AM59" s="47"/>
      <c r="AN59" s="48">
        <f t="shared" si="38"/>
        <v>0</v>
      </c>
      <c r="AO59" s="96">
        <f t="shared" si="30"/>
        <v>0</v>
      </c>
      <c r="AP59" s="39"/>
    </row>
    <row r="60" spans="1:42">
      <c r="A60" s="4" t="s">
        <v>24</v>
      </c>
      <c r="B60" s="41">
        <v>90</v>
      </c>
      <c r="C60" s="46"/>
      <c r="D60" s="42">
        <v>5.2</v>
      </c>
      <c r="E60" s="43">
        <f t="shared" si="20"/>
        <v>14.4</v>
      </c>
      <c r="F60" s="96">
        <f t="shared" si="23"/>
        <v>80.8</v>
      </c>
      <c r="G60" s="41">
        <f t="shared" si="31"/>
        <v>14.4</v>
      </c>
      <c r="H60" s="46">
        <v>0</v>
      </c>
      <c r="I60" s="42">
        <v>8</v>
      </c>
      <c r="J60" s="43">
        <f t="shared" si="21"/>
        <v>15</v>
      </c>
      <c r="K60" s="96">
        <f t="shared" si="24"/>
        <v>7.3999999999999986</v>
      </c>
      <c r="L60" s="41">
        <f t="shared" si="32"/>
        <v>15</v>
      </c>
      <c r="M60" s="46">
        <v>0</v>
      </c>
      <c r="N60" s="44">
        <v>21</v>
      </c>
      <c r="O60" s="45">
        <f t="shared" si="22"/>
        <v>4.2</v>
      </c>
      <c r="P60" s="96">
        <f t="shared" si="25"/>
        <v>31.8</v>
      </c>
      <c r="Q60" s="41">
        <f t="shared" si="33"/>
        <v>4.2</v>
      </c>
      <c r="R60" s="46">
        <v>0</v>
      </c>
      <c r="S60" s="44">
        <v>4.8000000000000007</v>
      </c>
      <c r="T60" s="45">
        <f t="shared" si="34"/>
        <v>8</v>
      </c>
      <c r="U60" s="96">
        <f t="shared" si="26"/>
        <v>1</v>
      </c>
      <c r="V60" s="41">
        <v>8</v>
      </c>
      <c r="W60" s="46">
        <v>0</v>
      </c>
      <c r="X60" s="44">
        <v>3.8000000000000003</v>
      </c>
      <c r="Y60" s="45">
        <f t="shared" si="35"/>
        <v>10</v>
      </c>
      <c r="Z60" s="96">
        <f t="shared" si="27"/>
        <v>1.8000000000000007</v>
      </c>
      <c r="AA60" s="46">
        <v>10</v>
      </c>
      <c r="AB60" s="46">
        <v>17.829999999999998</v>
      </c>
      <c r="AC60" s="47">
        <v>4</v>
      </c>
      <c r="AD60" s="48">
        <f t="shared" si="36"/>
        <v>8</v>
      </c>
      <c r="AE60" s="96">
        <f t="shared" si="28"/>
        <v>23.83</v>
      </c>
      <c r="AF60" s="46">
        <v>8</v>
      </c>
      <c r="AG60" s="46">
        <v>22.5</v>
      </c>
      <c r="AH60" s="47">
        <v>4.8000000000000007</v>
      </c>
      <c r="AI60" s="48">
        <f t="shared" si="37"/>
        <v>150.5</v>
      </c>
      <c r="AJ60" s="96">
        <f t="shared" si="29"/>
        <v>-115.2</v>
      </c>
      <c r="AK60" s="46"/>
      <c r="AL60" s="46"/>
      <c r="AM60" s="47"/>
      <c r="AN60" s="48">
        <f t="shared" si="38"/>
        <v>0</v>
      </c>
      <c r="AO60" s="96">
        <f t="shared" si="30"/>
        <v>0</v>
      </c>
      <c r="AP60" s="39"/>
    </row>
    <row r="61" spans="1:42">
      <c r="A61" s="5" t="s">
        <v>25</v>
      </c>
      <c r="B61" s="41">
        <v>12</v>
      </c>
      <c r="C61" s="46"/>
      <c r="D61" s="42">
        <v>3.6</v>
      </c>
      <c r="E61" s="43">
        <f t="shared" si="20"/>
        <v>1.92</v>
      </c>
      <c r="F61" s="96">
        <f t="shared" si="23"/>
        <v>13.68</v>
      </c>
      <c r="G61" s="41">
        <f t="shared" si="31"/>
        <v>1.92</v>
      </c>
      <c r="H61" s="46">
        <v>0</v>
      </c>
      <c r="I61" s="42">
        <v>4.4399999999999995</v>
      </c>
      <c r="J61" s="43">
        <f t="shared" si="21"/>
        <v>1.44</v>
      </c>
      <c r="K61" s="96">
        <f t="shared" si="24"/>
        <v>4.92</v>
      </c>
      <c r="L61" s="41">
        <f t="shared" si="32"/>
        <v>1.44</v>
      </c>
      <c r="M61" s="46">
        <v>0</v>
      </c>
      <c r="N61" s="44">
        <v>8</v>
      </c>
      <c r="O61" s="45">
        <f t="shared" si="22"/>
        <v>1.92</v>
      </c>
      <c r="P61" s="96">
        <f t="shared" si="25"/>
        <v>7.52</v>
      </c>
      <c r="Q61" s="41">
        <f t="shared" si="33"/>
        <v>1.92</v>
      </c>
      <c r="R61" s="46">
        <v>0</v>
      </c>
      <c r="S61" s="44">
        <v>4.32</v>
      </c>
      <c r="T61" s="45">
        <f t="shared" si="34"/>
        <v>5.2799999999999994</v>
      </c>
      <c r="U61" s="96">
        <f t="shared" si="26"/>
        <v>0.96000000000000085</v>
      </c>
      <c r="V61" s="41">
        <v>5.2799999999999994</v>
      </c>
      <c r="W61" s="46">
        <v>0</v>
      </c>
      <c r="X61" s="44">
        <v>2.6399999999999997</v>
      </c>
      <c r="Y61" s="45">
        <f t="shared" si="35"/>
        <v>0.96</v>
      </c>
      <c r="Z61" s="96">
        <f t="shared" si="27"/>
        <v>6.9599999999999991</v>
      </c>
      <c r="AA61" s="46">
        <v>0.96</v>
      </c>
      <c r="AB61" s="46">
        <v>49.95</v>
      </c>
      <c r="AC61" s="47">
        <v>2.76</v>
      </c>
      <c r="AD61" s="48">
        <f t="shared" si="36"/>
        <v>5.4</v>
      </c>
      <c r="AE61" s="96">
        <f t="shared" si="28"/>
        <v>48.27</v>
      </c>
      <c r="AF61" s="46">
        <v>5.4</v>
      </c>
      <c r="AG61" s="46">
        <v>0</v>
      </c>
      <c r="AH61" s="47">
        <v>4.4399999999999995</v>
      </c>
      <c r="AI61" s="48">
        <f t="shared" si="37"/>
        <v>6.4</v>
      </c>
      <c r="AJ61" s="96">
        <f t="shared" si="29"/>
        <v>3.4399999999999995</v>
      </c>
      <c r="AK61" s="46"/>
      <c r="AL61" s="46"/>
      <c r="AM61" s="47"/>
      <c r="AN61" s="48">
        <f t="shared" si="38"/>
        <v>0</v>
      </c>
      <c r="AO61" s="96">
        <f t="shared" si="30"/>
        <v>0</v>
      </c>
      <c r="AP61" s="39"/>
    </row>
    <row r="62" spans="1:42">
      <c r="A62" s="6" t="s">
        <v>48</v>
      </c>
      <c r="B62" s="41"/>
      <c r="C62" s="41">
        <v>57.6</v>
      </c>
      <c r="D62" s="42">
        <v>15.6</v>
      </c>
      <c r="E62" s="43">
        <f t="shared" si="20"/>
        <v>0</v>
      </c>
      <c r="F62" s="96">
        <f t="shared" si="23"/>
        <v>73.2</v>
      </c>
      <c r="G62" s="41">
        <f t="shared" si="31"/>
        <v>0</v>
      </c>
      <c r="H62" s="41">
        <v>16.8</v>
      </c>
      <c r="I62" s="42">
        <v>0</v>
      </c>
      <c r="J62" s="43">
        <f t="shared" si="21"/>
        <v>0</v>
      </c>
      <c r="K62" s="96">
        <f t="shared" si="24"/>
        <v>16.8</v>
      </c>
      <c r="L62" s="41">
        <f t="shared" si="32"/>
        <v>0</v>
      </c>
      <c r="M62" s="41">
        <v>68.62</v>
      </c>
      <c r="N62" s="44">
        <v>0</v>
      </c>
      <c r="O62" s="45">
        <f t="shared" si="22"/>
        <v>0</v>
      </c>
      <c r="P62" s="96">
        <f t="shared" si="25"/>
        <v>68.62</v>
      </c>
      <c r="Q62" s="41">
        <f t="shared" si="33"/>
        <v>0</v>
      </c>
      <c r="R62" s="41">
        <v>17.04</v>
      </c>
      <c r="S62" s="44">
        <v>0</v>
      </c>
      <c r="T62" s="45">
        <f t="shared" si="34"/>
        <v>0</v>
      </c>
      <c r="U62" s="96">
        <f t="shared" si="26"/>
        <v>17.04</v>
      </c>
      <c r="V62" s="41">
        <v>0</v>
      </c>
      <c r="W62" s="41">
        <v>20</v>
      </c>
      <c r="X62" s="44">
        <v>0</v>
      </c>
      <c r="Y62" s="45">
        <f t="shared" si="35"/>
        <v>0</v>
      </c>
      <c r="Z62" s="96">
        <f t="shared" si="27"/>
        <v>20</v>
      </c>
      <c r="AA62" s="46">
        <v>0</v>
      </c>
      <c r="AB62" s="46">
        <v>0</v>
      </c>
      <c r="AC62" s="47">
        <v>16</v>
      </c>
      <c r="AD62" s="48">
        <f t="shared" si="36"/>
        <v>0</v>
      </c>
      <c r="AE62" s="96">
        <f t="shared" si="28"/>
        <v>16</v>
      </c>
      <c r="AF62" s="46">
        <v>0</v>
      </c>
      <c r="AG62" s="46">
        <v>27.5</v>
      </c>
      <c r="AH62" s="47">
        <v>16</v>
      </c>
      <c r="AI62" s="48">
        <f t="shared" si="37"/>
        <v>3.2399999999999998</v>
      </c>
      <c r="AJ62" s="96">
        <f t="shared" si="29"/>
        <v>40.26</v>
      </c>
      <c r="AK62" s="46"/>
      <c r="AL62" s="46"/>
      <c r="AM62" s="47"/>
      <c r="AN62" s="48">
        <f t="shared" si="38"/>
        <v>0</v>
      </c>
      <c r="AO62" s="96">
        <f t="shared" si="30"/>
        <v>0</v>
      </c>
      <c r="AP62" s="39"/>
    </row>
    <row r="63" spans="1:42">
      <c r="A63" s="5" t="s">
        <v>27</v>
      </c>
      <c r="B63" s="41">
        <v>0.25</v>
      </c>
      <c r="C63" s="41"/>
      <c r="D63" s="42">
        <v>0.25</v>
      </c>
      <c r="E63" s="43">
        <f t="shared" si="20"/>
        <v>0.5</v>
      </c>
      <c r="F63" s="96">
        <f t="shared" si="23"/>
        <v>0</v>
      </c>
      <c r="G63" s="41">
        <f t="shared" si="31"/>
        <v>0.5</v>
      </c>
      <c r="H63" s="41">
        <v>0</v>
      </c>
      <c r="I63" s="42">
        <v>0</v>
      </c>
      <c r="J63" s="43">
        <f t="shared" si="21"/>
        <v>1.75</v>
      </c>
      <c r="K63" s="96">
        <f t="shared" si="24"/>
        <v>-1.25</v>
      </c>
      <c r="L63" s="41">
        <f t="shared" si="32"/>
        <v>1.75</v>
      </c>
      <c r="M63" s="41">
        <v>0</v>
      </c>
      <c r="N63" s="44">
        <v>7</v>
      </c>
      <c r="O63" s="45">
        <f t="shared" si="22"/>
        <v>2.75</v>
      </c>
      <c r="P63" s="96">
        <f t="shared" si="25"/>
        <v>6</v>
      </c>
      <c r="Q63" s="41">
        <f t="shared" si="33"/>
        <v>2.75</v>
      </c>
      <c r="R63" s="41">
        <v>0</v>
      </c>
      <c r="S63" s="44">
        <v>0.25</v>
      </c>
      <c r="T63" s="45">
        <f t="shared" si="34"/>
        <v>3</v>
      </c>
      <c r="U63" s="96">
        <f t="shared" si="26"/>
        <v>0</v>
      </c>
      <c r="V63" s="41">
        <v>3</v>
      </c>
      <c r="W63" s="41">
        <v>0</v>
      </c>
      <c r="X63" s="44">
        <v>0</v>
      </c>
      <c r="Y63" s="45">
        <f t="shared" si="35"/>
        <v>3</v>
      </c>
      <c r="Z63" s="96">
        <f t="shared" si="27"/>
        <v>0</v>
      </c>
      <c r="AA63" s="46">
        <v>3</v>
      </c>
      <c r="AB63" s="46"/>
      <c r="AC63" s="47">
        <v>0</v>
      </c>
      <c r="AD63" s="48">
        <f t="shared" si="36"/>
        <v>3</v>
      </c>
      <c r="AE63" s="96">
        <f t="shared" si="28"/>
        <v>0</v>
      </c>
      <c r="AF63" s="46">
        <v>3</v>
      </c>
      <c r="AG63" s="46">
        <v>0</v>
      </c>
      <c r="AH63" s="47">
        <v>0</v>
      </c>
      <c r="AI63" s="48">
        <f t="shared" si="37"/>
        <v>0</v>
      </c>
      <c r="AJ63" s="96">
        <f t="shared" si="29"/>
        <v>3</v>
      </c>
      <c r="AK63" s="46"/>
      <c r="AL63" s="46"/>
      <c r="AM63" s="47"/>
      <c r="AN63" s="48">
        <f t="shared" si="38"/>
        <v>0</v>
      </c>
      <c r="AO63" s="96">
        <f t="shared" si="30"/>
        <v>0</v>
      </c>
      <c r="AP63" s="39"/>
    </row>
    <row r="64" spans="1:42">
      <c r="A64" s="5" t="s">
        <v>28</v>
      </c>
      <c r="B64" s="41">
        <v>45</v>
      </c>
      <c r="C64" s="46">
        <v>28</v>
      </c>
      <c r="D64" s="41"/>
      <c r="E64" s="43">
        <f t="shared" si="20"/>
        <v>0</v>
      </c>
      <c r="F64" s="96">
        <f t="shared" si="23"/>
        <v>73</v>
      </c>
      <c r="G64" s="41">
        <f t="shared" si="31"/>
        <v>0</v>
      </c>
      <c r="H64" s="46">
        <v>0</v>
      </c>
      <c r="I64" s="41">
        <v>1.75</v>
      </c>
      <c r="J64" s="43">
        <f t="shared" si="21"/>
        <v>0</v>
      </c>
      <c r="K64" s="96">
        <f t="shared" si="24"/>
        <v>1.75</v>
      </c>
      <c r="L64" s="41">
        <f t="shared" si="32"/>
        <v>0</v>
      </c>
      <c r="M64" s="46">
        <v>0</v>
      </c>
      <c r="N64" s="41">
        <v>24</v>
      </c>
      <c r="O64" s="45">
        <f t="shared" si="22"/>
        <v>8.58</v>
      </c>
      <c r="P64" s="96">
        <f t="shared" si="25"/>
        <v>15.42</v>
      </c>
      <c r="Q64" s="41">
        <f t="shared" si="33"/>
        <v>8.58</v>
      </c>
      <c r="R64" s="46">
        <v>0</v>
      </c>
      <c r="S64" s="41">
        <v>5.46</v>
      </c>
      <c r="T64" s="45">
        <f t="shared" si="34"/>
        <v>3.5100000000000002</v>
      </c>
      <c r="U64" s="96">
        <f t="shared" si="26"/>
        <v>10.53</v>
      </c>
      <c r="V64" s="41">
        <v>3.5100000000000002</v>
      </c>
      <c r="W64" s="46">
        <v>0</v>
      </c>
      <c r="X64" s="41">
        <v>5.85</v>
      </c>
      <c r="Y64" s="45">
        <f t="shared" si="35"/>
        <v>7.0200000000000005</v>
      </c>
      <c r="Z64" s="96">
        <f t="shared" si="27"/>
        <v>2.339999999999999</v>
      </c>
      <c r="AA64" s="46">
        <v>7.0200000000000005</v>
      </c>
      <c r="AB64" s="46"/>
      <c r="AC64" s="46">
        <v>6.63</v>
      </c>
      <c r="AD64" s="48">
        <f t="shared" si="36"/>
        <v>0</v>
      </c>
      <c r="AE64" s="96">
        <f t="shared" si="28"/>
        <v>13.65</v>
      </c>
      <c r="AF64" s="46">
        <v>0</v>
      </c>
      <c r="AG64" s="46">
        <v>35</v>
      </c>
      <c r="AH64" s="46">
        <v>9.36</v>
      </c>
      <c r="AI64" s="48">
        <f t="shared" si="37"/>
        <v>3.75</v>
      </c>
      <c r="AJ64" s="96">
        <f t="shared" si="29"/>
        <v>40.61</v>
      </c>
      <c r="AK64" s="46"/>
      <c r="AL64" s="46"/>
      <c r="AM64" s="46"/>
      <c r="AN64" s="48">
        <f t="shared" si="38"/>
        <v>0</v>
      </c>
      <c r="AO64" s="96">
        <f t="shared" si="30"/>
        <v>0</v>
      </c>
      <c r="AP64" s="39"/>
    </row>
    <row r="65" spans="1:63">
      <c r="A65" s="6" t="s">
        <v>30</v>
      </c>
      <c r="B65" s="41"/>
      <c r="C65" s="41"/>
      <c r="D65" s="41"/>
      <c r="E65" s="43"/>
      <c r="F65" s="96">
        <f t="shared" si="23"/>
        <v>0</v>
      </c>
      <c r="G65" s="41">
        <f t="shared" si="31"/>
        <v>0</v>
      </c>
      <c r="H65" s="41">
        <v>76.37</v>
      </c>
      <c r="I65" s="41">
        <v>3.12</v>
      </c>
      <c r="J65" s="43">
        <v>0</v>
      </c>
      <c r="K65" s="96">
        <f t="shared" si="24"/>
        <v>79.490000000000009</v>
      </c>
      <c r="L65" s="41">
        <f t="shared" si="32"/>
        <v>0</v>
      </c>
      <c r="M65" s="41">
        <v>0</v>
      </c>
      <c r="N65" s="41">
        <v>0</v>
      </c>
      <c r="O65" s="45"/>
      <c r="P65" s="96">
        <f t="shared" si="25"/>
        <v>0</v>
      </c>
      <c r="Q65" s="41"/>
      <c r="R65" s="41">
        <v>0</v>
      </c>
      <c r="S65" s="41">
        <v>0</v>
      </c>
      <c r="T65" s="45"/>
      <c r="U65" s="96">
        <f t="shared" si="26"/>
        <v>0</v>
      </c>
      <c r="V65" s="41">
        <v>0</v>
      </c>
      <c r="W65" s="41">
        <v>17</v>
      </c>
      <c r="X65" s="41"/>
      <c r="Y65" s="45"/>
      <c r="Z65" s="96">
        <f t="shared" si="27"/>
        <v>17</v>
      </c>
      <c r="AA65" s="46"/>
      <c r="AB65" s="46"/>
      <c r="AC65" s="46"/>
      <c r="AD65" s="48"/>
      <c r="AE65" s="96">
        <f t="shared" si="28"/>
        <v>0</v>
      </c>
      <c r="AF65" s="46"/>
      <c r="AG65" s="46">
        <v>0</v>
      </c>
      <c r="AH65" s="46"/>
      <c r="AI65" s="48"/>
      <c r="AJ65" s="96">
        <f t="shared" si="29"/>
        <v>0</v>
      </c>
      <c r="AK65" s="46"/>
      <c r="AL65" s="46"/>
      <c r="AM65" s="46"/>
      <c r="AN65" s="48"/>
      <c r="AO65" s="96">
        <f t="shared" si="30"/>
        <v>0</v>
      </c>
      <c r="AP65" s="39"/>
    </row>
    <row r="66" spans="1:63" s="1" customFormat="1">
      <c r="A66" s="15" t="s">
        <v>49</v>
      </c>
      <c r="B66" s="41"/>
      <c r="C66" s="41">
        <v>120</v>
      </c>
      <c r="D66" s="41"/>
      <c r="E66" s="43"/>
      <c r="F66" s="96">
        <f t="shared" si="23"/>
        <v>120</v>
      </c>
      <c r="G66" s="41"/>
      <c r="H66" s="41">
        <v>96</v>
      </c>
      <c r="I66" s="41">
        <v>0</v>
      </c>
      <c r="J66" s="43">
        <v>0</v>
      </c>
      <c r="K66" s="96">
        <f t="shared" si="24"/>
        <v>96</v>
      </c>
      <c r="L66" s="41"/>
      <c r="M66" s="41">
        <v>0</v>
      </c>
      <c r="N66" s="41">
        <v>0</v>
      </c>
      <c r="O66" s="45"/>
      <c r="P66" s="96">
        <f t="shared" si="25"/>
        <v>0</v>
      </c>
      <c r="Q66" s="41"/>
      <c r="R66" s="41">
        <v>0</v>
      </c>
      <c r="S66" s="41">
        <v>0</v>
      </c>
      <c r="T66" s="45"/>
      <c r="U66" s="96">
        <f t="shared" si="26"/>
        <v>0</v>
      </c>
      <c r="V66" s="41"/>
      <c r="W66" s="41">
        <v>0</v>
      </c>
      <c r="X66" s="41"/>
      <c r="Y66" s="45"/>
      <c r="Z66" s="96">
        <f t="shared" si="27"/>
        <v>0</v>
      </c>
      <c r="AA66" s="46"/>
      <c r="AB66" s="46"/>
      <c r="AC66" s="46"/>
      <c r="AD66" s="48"/>
      <c r="AE66" s="96">
        <f t="shared" si="28"/>
        <v>0</v>
      </c>
      <c r="AF66" s="46"/>
      <c r="AG66" s="46">
        <v>0</v>
      </c>
      <c r="AH66" s="46"/>
      <c r="AI66" s="48"/>
      <c r="AJ66" s="96">
        <f t="shared" si="29"/>
        <v>0</v>
      </c>
      <c r="AK66" s="46"/>
      <c r="AL66" s="46"/>
      <c r="AM66" s="46"/>
      <c r="AN66" s="48"/>
      <c r="AO66" s="96">
        <f t="shared" si="30"/>
        <v>0</v>
      </c>
      <c r="AP66" s="39"/>
    </row>
    <row r="67" spans="1:63" s="1" customFormat="1">
      <c r="A67" s="15" t="s">
        <v>46</v>
      </c>
      <c r="B67" s="41"/>
      <c r="C67" s="41">
        <v>144</v>
      </c>
      <c r="D67" s="41"/>
      <c r="E67" s="43"/>
      <c r="F67" s="96">
        <f t="shared" si="23"/>
        <v>144</v>
      </c>
      <c r="G67" s="41"/>
      <c r="H67" s="41">
        <v>91</v>
      </c>
      <c r="I67" s="41">
        <v>0</v>
      </c>
      <c r="J67" s="43">
        <v>0</v>
      </c>
      <c r="K67" s="96">
        <f t="shared" si="24"/>
        <v>91</v>
      </c>
      <c r="L67" s="41"/>
      <c r="M67" s="41">
        <v>36</v>
      </c>
      <c r="N67" s="41">
        <v>0</v>
      </c>
      <c r="O67" s="45"/>
      <c r="P67" s="96">
        <f t="shared" si="25"/>
        <v>36</v>
      </c>
      <c r="Q67" s="41"/>
      <c r="R67" s="41">
        <v>31.68</v>
      </c>
      <c r="S67" s="41">
        <v>0</v>
      </c>
      <c r="T67" s="45"/>
      <c r="U67" s="96">
        <f t="shared" si="26"/>
        <v>31.68</v>
      </c>
      <c r="V67" s="41"/>
      <c r="W67" s="41">
        <v>60</v>
      </c>
      <c r="X67" s="41"/>
      <c r="Y67" s="45"/>
      <c r="Z67" s="96">
        <f t="shared" si="27"/>
        <v>60</v>
      </c>
      <c r="AA67" s="41"/>
      <c r="AB67" s="41"/>
      <c r="AC67" s="41"/>
      <c r="AD67" s="45"/>
      <c r="AE67" s="96">
        <f t="shared" si="28"/>
        <v>0</v>
      </c>
      <c r="AF67" s="41"/>
      <c r="AG67" s="41">
        <v>0</v>
      </c>
      <c r="AH67" s="41"/>
      <c r="AI67" s="45"/>
      <c r="AJ67" s="96">
        <f t="shared" si="29"/>
        <v>0</v>
      </c>
      <c r="AK67" s="41"/>
      <c r="AL67" s="41"/>
      <c r="AM67" s="41"/>
      <c r="AN67" s="45"/>
      <c r="AO67" s="96">
        <f t="shared" si="30"/>
        <v>0</v>
      </c>
    </row>
    <row r="68" spans="1:63">
      <c r="A68" s="6" t="s">
        <v>36</v>
      </c>
      <c r="B68" s="41"/>
      <c r="C68" s="41"/>
      <c r="D68" s="41"/>
      <c r="E68" s="43"/>
      <c r="F68" s="96">
        <f t="shared" si="23"/>
        <v>0</v>
      </c>
      <c r="G68" s="41"/>
      <c r="H68" s="41">
        <v>6</v>
      </c>
      <c r="I68" s="41">
        <v>0</v>
      </c>
      <c r="J68" s="43">
        <v>0</v>
      </c>
      <c r="K68" s="96">
        <f t="shared" si="24"/>
        <v>6</v>
      </c>
      <c r="L68" s="41"/>
      <c r="M68" s="41">
        <v>0</v>
      </c>
      <c r="N68" s="41">
        <v>0</v>
      </c>
      <c r="O68" s="45"/>
      <c r="P68" s="96">
        <f t="shared" si="25"/>
        <v>0</v>
      </c>
      <c r="Q68" s="41"/>
      <c r="R68" s="41">
        <v>0</v>
      </c>
      <c r="S68" s="41">
        <v>0</v>
      </c>
      <c r="T68" s="45"/>
      <c r="U68" s="96">
        <f t="shared" si="26"/>
        <v>0</v>
      </c>
      <c r="V68" s="41"/>
      <c r="W68" s="41">
        <v>0</v>
      </c>
      <c r="X68" s="41"/>
      <c r="Y68" s="45"/>
      <c r="Z68" s="96">
        <f t="shared" si="27"/>
        <v>0</v>
      </c>
      <c r="AA68" s="41"/>
      <c r="AB68" s="41">
        <v>15.12</v>
      </c>
      <c r="AC68" s="41"/>
      <c r="AD68" s="45"/>
      <c r="AE68" s="96">
        <f t="shared" si="28"/>
        <v>15.12</v>
      </c>
      <c r="AF68" s="41"/>
      <c r="AG68" s="41">
        <v>24</v>
      </c>
      <c r="AH68" s="41"/>
      <c r="AI68" s="45"/>
      <c r="AJ68" s="96">
        <f t="shared" si="29"/>
        <v>24</v>
      </c>
      <c r="AK68" s="41"/>
      <c r="AL68" s="41"/>
      <c r="AM68" s="41"/>
      <c r="AN68" s="45"/>
      <c r="AO68" s="96">
        <f t="shared" si="30"/>
        <v>0</v>
      </c>
    </row>
    <row r="69" spans="1:63">
      <c r="A69" s="15" t="s">
        <v>37</v>
      </c>
      <c r="B69" s="41"/>
      <c r="C69" s="49">
        <v>148.5</v>
      </c>
      <c r="D69" s="49"/>
      <c r="E69" s="43"/>
      <c r="F69" s="96">
        <f t="shared" si="23"/>
        <v>148.5</v>
      </c>
      <c r="G69" s="41"/>
      <c r="H69" s="49">
        <v>0</v>
      </c>
      <c r="I69" s="49">
        <v>0</v>
      </c>
      <c r="J69" s="43">
        <v>0</v>
      </c>
      <c r="K69" s="96">
        <f t="shared" si="24"/>
        <v>0</v>
      </c>
      <c r="L69" s="41"/>
      <c r="M69" s="49">
        <v>113.81</v>
      </c>
      <c r="N69" s="49">
        <v>0</v>
      </c>
      <c r="O69" s="45"/>
      <c r="P69" s="96">
        <f t="shared" si="25"/>
        <v>113.81</v>
      </c>
      <c r="Q69" s="41"/>
      <c r="R69" s="49">
        <v>142.82</v>
      </c>
      <c r="S69" s="49">
        <v>0</v>
      </c>
      <c r="T69" s="45"/>
      <c r="U69" s="96">
        <f t="shared" si="26"/>
        <v>142.82</v>
      </c>
      <c r="V69" s="41"/>
      <c r="W69" s="49">
        <v>0</v>
      </c>
      <c r="X69" s="49"/>
      <c r="Y69" s="45"/>
      <c r="Z69" s="96">
        <f t="shared" si="27"/>
        <v>0</v>
      </c>
      <c r="AA69" s="41"/>
      <c r="AB69" s="49"/>
      <c r="AC69" s="49"/>
      <c r="AD69" s="45"/>
      <c r="AE69" s="96">
        <f t="shared" si="28"/>
        <v>0</v>
      </c>
      <c r="AF69" s="41"/>
      <c r="AG69" s="49">
        <v>0</v>
      </c>
      <c r="AH69" s="49"/>
      <c r="AI69" s="45"/>
      <c r="AJ69" s="96">
        <f t="shared" si="29"/>
        <v>0</v>
      </c>
      <c r="AK69" s="41"/>
      <c r="AL69" s="49"/>
      <c r="AM69" s="49"/>
      <c r="AN69" s="45"/>
      <c r="AO69" s="96">
        <f t="shared" si="30"/>
        <v>0</v>
      </c>
    </row>
    <row r="70" spans="1:63" ht="15.75" thickBot="1">
      <c r="A70" s="14" t="s">
        <v>35</v>
      </c>
      <c r="B70" s="49"/>
      <c r="C70" s="49"/>
      <c r="D70" s="49"/>
      <c r="E70" s="49"/>
      <c r="F70" s="101">
        <f t="shared" si="23"/>
        <v>0</v>
      </c>
      <c r="G70" s="49"/>
      <c r="H70" s="49">
        <v>25.88</v>
      </c>
      <c r="I70" s="49">
        <v>0</v>
      </c>
      <c r="J70" s="49">
        <v>0</v>
      </c>
      <c r="K70" s="101">
        <f t="shared" si="24"/>
        <v>25.88</v>
      </c>
      <c r="L70" s="49"/>
      <c r="M70" s="49">
        <v>88.12</v>
      </c>
      <c r="N70" s="49">
        <v>0</v>
      </c>
      <c r="O70" s="102"/>
      <c r="P70" s="101">
        <f t="shared" si="25"/>
        <v>88.12</v>
      </c>
      <c r="Q70" s="49"/>
      <c r="R70" s="49">
        <v>0</v>
      </c>
      <c r="S70" s="49">
        <v>0</v>
      </c>
      <c r="T70" s="102"/>
      <c r="U70" s="101">
        <f t="shared" si="26"/>
        <v>0</v>
      </c>
      <c r="V70" s="49"/>
      <c r="W70" s="49">
        <v>206.97</v>
      </c>
      <c r="X70" s="49"/>
      <c r="Y70" s="102"/>
      <c r="Z70" s="101">
        <f t="shared" si="27"/>
        <v>206.97</v>
      </c>
      <c r="AA70" s="49"/>
      <c r="AB70" s="49">
        <v>314.06</v>
      </c>
      <c r="AC70" s="49"/>
      <c r="AD70" s="102"/>
      <c r="AE70" s="101">
        <f t="shared" si="28"/>
        <v>314.06</v>
      </c>
      <c r="AF70" s="49"/>
      <c r="AG70" s="49">
        <v>405.68</v>
      </c>
      <c r="AH70" s="49"/>
      <c r="AI70" s="102"/>
      <c r="AJ70" s="101">
        <f t="shared" si="29"/>
        <v>405.68</v>
      </c>
      <c r="AK70" s="49"/>
      <c r="AL70" s="49"/>
      <c r="AM70" s="49"/>
      <c r="AN70" s="102"/>
      <c r="AO70" s="101">
        <f t="shared" si="30"/>
        <v>0</v>
      </c>
    </row>
    <row r="71" spans="1:63" ht="19.5" thickBot="1">
      <c r="A71" s="1"/>
      <c r="B71" s="103">
        <f>SUM(B42:B70)</f>
        <v>1571.25</v>
      </c>
      <c r="C71" s="104">
        <f>SUM(C42:C70)</f>
        <v>830</v>
      </c>
      <c r="D71" s="105">
        <f>SUM(D42:D70)</f>
        <v>870.95000000000016</v>
      </c>
      <c r="E71" s="105">
        <f>SUM(E42:E70)</f>
        <v>1336.5</v>
      </c>
      <c r="F71" s="110">
        <f>SUM(F42:F70)</f>
        <v>1935.7000000000003</v>
      </c>
      <c r="G71" s="106">
        <f>SUM(G42:G65)</f>
        <v>1336.5</v>
      </c>
      <c r="H71" s="106">
        <f>SUM(H42:H70)</f>
        <v>719.55000000000007</v>
      </c>
      <c r="I71" s="106">
        <f>SUM(I42:I70)</f>
        <v>1143.1099999999999</v>
      </c>
      <c r="J71" s="106">
        <f>SUM(J42:J70)</f>
        <v>1735.17</v>
      </c>
      <c r="K71" s="110">
        <f>SUM(K42:K70)</f>
        <v>1463.9900000000002</v>
      </c>
      <c r="L71" s="106">
        <f>SUM(L42:L67)</f>
        <v>1735.17</v>
      </c>
      <c r="M71" s="106">
        <f>SUM(M42:M70)</f>
        <v>638.68999999999994</v>
      </c>
      <c r="N71" s="106">
        <f>SUM(N42:N70)</f>
        <v>696</v>
      </c>
      <c r="O71" s="106">
        <f>SUM(O42:O70)</f>
        <v>1400.1100000000001</v>
      </c>
      <c r="P71" s="110">
        <f>SUM(P42:P70)</f>
        <v>1669.7499999999995</v>
      </c>
      <c r="Q71" s="106">
        <f>SUM(Q42:Q64)</f>
        <v>1400.1100000000001</v>
      </c>
      <c r="R71" s="106">
        <f>SUM(R42:R70)</f>
        <v>571.8599999999999</v>
      </c>
      <c r="S71" s="106">
        <f>SUM(S42:S70)</f>
        <v>573.63</v>
      </c>
      <c r="T71" s="106">
        <f>SUM(T42:T70)</f>
        <v>1359.23</v>
      </c>
      <c r="U71" s="110">
        <f>SUM(U42:U70)</f>
        <v>1186.3699999999997</v>
      </c>
      <c r="V71" s="106">
        <f>SUM(V42:V66)</f>
        <v>1359.23</v>
      </c>
      <c r="W71" s="106">
        <f>SUM(W42:W70)</f>
        <v>598.02</v>
      </c>
      <c r="X71" s="106">
        <f>SUM(X42:X70)</f>
        <v>852.58999999999992</v>
      </c>
      <c r="Y71" s="106">
        <f>SUM(Y42:Y70)</f>
        <v>1220.2000000000003</v>
      </c>
      <c r="Z71" s="110">
        <f>SUM(Z42:Z70)</f>
        <v>1589.64</v>
      </c>
      <c r="AA71" s="106">
        <f>SUM(AA42:AA64)</f>
        <v>1220.2000000000003</v>
      </c>
      <c r="AB71" s="106">
        <f>SUM(AB42:AB70)</f>
        <v>479.16</v>
      </c>
      <c r="AC71" s="106">
        <f t="shared" ref="AC71" si="39">SUM(AC42:AC64)</f>
        <v>883.51</v>
      </c>
      <c r="AD71" s="106">
        <f>SUM(AD42:AD70)</f>
        <v>1155.3800000000001</v>
      </c>
      <c r="AE71" s="110">
        <f>SUM(AE42:AE70)</f>
        <v>1427.49</v>
      </c>
      <c r="AF71" s="106">
        <f>SUM(AF42:AF70)</f>
        <v>1155.3800000000001</v>
      </c>
      <c r="AG71" s="106">
        <f t="shared" ref="AG71:AI71" si="40">SUM(AG42:AG70)</f>
        <v>736.98</v>
      </c>
      <c r="AH71" s="106">
        <f t="shared" si="40"/>
        <v>1691.6</v>
      </c>
      <c r="AI71" s="106">
        <f t="shared" si="40"/>
        <v>2008.91</v>
      </c>
      <c r="AJ71" s="110">
        <f>SUM(AJ42:AJ70)</f>
        <v>1575.05</v>
      </c>
      <c r="AK71" s="106">
        <f>SUM(AK42:AK70)</f>
        <v>0</v>
      </c>
      <c r="AL71" s="106">
        <f t="shared" ref="AL71:AN71" si="41">SUM(AL42:AL70)</f>
        <v>0</v>
      </c>
      <c r="AM71" s="106">
        <f t="shared" si="41"/>
        <v>0</v>
      </c>
      <c r="AN71" s="106">
        <f t="shared" si="41"/>
        <v>0</v>
      </c>
      <c r="AO71" s="110">
        <f>SUM(AO42:AO70)</f>
        <v>0</v>
      </c>
    </row>
    <row r="72" spans="1:63">
      <c r="A72" s="1"/>
      <c r="B72" s="1"/>
    </row>
    <row r="74" spans="1:63">
      <c r="C74"/>
    </row>
    <row r="75" spans="1:63">
      <c r="A75" s="31" t="s">
        <v>51</v>
      </c>
      <c r="B75" s="30"/>
      <c r="C75"/>
      <c r="D75" s="30"/>
      <c r="E75" s="30" t="s">
        <v>54</v>
      </c>
      <c r="F75" s="29"/>
      <c r="G75" s="29"/>
      <c r="I75" s="31" t="s">
        <v>51</v>
      </c>
      <c r="J75" s="30"/>
      <c r="K75" s="30"/>
      <c r="L75" s="30" t="s">
        <v>64</v>
      </c>
      <c r="M75" s="29"/>
      <c r="N75" s="29"/>
      <c r="Q75" s="31" t="s">
        <v>51</v>
      </c>
      <c r="R75" s="30"/>
      <c r="S75" s="30"/>
      <c r="T75" s="30" t="s">
        <v>65</v>
      </c>
      <c r="U75" s="29"/>
      <c r="V75" s="29"/>
      <c r="W75" s="1"/>
      <c r="Y75" s="31" t="s">
        <v>51</v>
      </c>
      <c r="Z75" s="30"/>
      <c r="AA75" s="30"/>
      <c r="AB75" s="30" t="s">
        <v>76</v>
      </c>
      <c r="AC75" s="29"/>
      <c r="AD75" s="29"/>
      <c r="AE75" s="1"/>
      <c r="AG75" s="31" t="s">
        <v>51</v>
      </c>
      <c r="AH75" s="30"/>
      <c r="AI75" s="30"/>
      <c r="AJ75" s="30" t="s">
        <v>75</v>
      </c>
      <c r="AK75" s="29"/>
      <c r="AL75" s="29"/>
      <c r="AM75" s="1"/>
      <c r="AO75" s="31" t="s">
        <v>51</v>
      </c>
      <c r="AP75" s="30"/>
      <c r="AQ75" s="30"/>
      <c r="AR75" s="30" t="s">
        <v>74</v>
      </c>
      <c r="AS75" s="29"/>
      <c r="AT75" s="29"/>
      <c r="AU75" s="1"/>
      <c r="AW75" s="31" t="s">
        <v>51</v>
      </c>
      <c r="AX75" s="30"/>
      <c r="AY75" s="30"/>
      <c r="AZ75" s="30" t="s">
        <v>73</v>
      </c>
      <c r="BA75" s="29"/>
      <c r="BB75" s="29"/>
      <c r="BC75" s="1"/>
      <c r="BE75" s="31" t="s">
        <v>51</v>
      </c>
      <c r="BF75" s="30"/>
      <c r="BG75" s="30"/>
      <c r="BH75" s="30" t="s">
        <v>72</v>
      </c>
      <c r="BI75" s="29"/>
      <c r="BJ75" s="29"/>
      <c r="BK75" s="1"/>
    </row>
    <row r="76" spans="1:63">
      <c r="A76" s="31"/>
      <c r="B76" s="30" t="s">
        <v>63</v>
      </c>
      <c r="C76" s="1" t="s">
        <v>62</v>
      </c>
      <c r="D76" s="30"/>
      <c r="E76" s="30" t="s">
        <v>55</v>
      </c>
      <c r="F76" s="29" t="s">
        <v>56</v>
      </c>
      <c r="G76" s="19" t="s">
        <v>39</v>
      </c>
      <c r="I76" s="31"/>
      <c r="J76" s="30" t="s">
        <v>63</v>
      </c>
      <c r="K76" s="1" t="s">
        <v>62</v>
      </c>
      <c r="L76" s="30"/>
      <c r="M76" s="30" t="s">
        <v>55</v>
      </c>
      <c r="N76" s="29" t="s">
        <v>56</v>
      </c>
      <c r="O76" s="19" t="s">
        <v>39</v>
      </c>
      <c r="Q76" s="31"/>
      <c r="R76" s="30" t="s">
        <v>63</v>
      </c>
      <c r="S76" s="1" t="s">
        <v>62</v>
      </c>
      <c r="T76" s="30"/>
      <c r="U76" s="30" t="s">
        <v>55</v>
      </c>
      <c r="V76" s="29" t="s">
        <v>56</v>
      </c>
      <c r="W76" s="19" t="s">
        <v>39</v>
      </c>
      <c r="Y76" s="31"/>
      <c r="Z76" s="30" t="s">
        <v>63</v>
      </c>
      <c r="AA76" s="1" t="s">
        <v>62</v>
      </c>
      <c r="AB76" s="30"/>
      <c r="AC76" s="30" t="s">
        <v>55</v>
      </c>
      <c r="AD76" s="29" t="s">
        <v>56</v>
      </c>
      <c r="AE76" s="19" t="s">
        <v>39</v>
      </c>
      <c r="AG76" s="31"/>
      <c r="AH76" s="30" t="s">
        <v>63</v>
      </c>
      <c r="AI76" s="1" t="s">
        <v>62</v>
      </c>
      <c r="AJ76" s="30"/>
      <c r="AK76" s="30" t="s">
        <v>55</v>
      </c>
      <c r="AL76" s="29" t="s">
        <v>56</v>
      </c>
      <c r="AM76" s="19" t="s">
        <v>39</v>
      </c>
      <c r="AO76" s="31"/>
      <c r="AP76" s="30" t="s">
        <v>63</v>
      </c>
      <c r="AQ76" s="1" t="s">
        <v>62</v>
      </c>
      <c r="AR76" s="30"/>
      <c r="AS76" s="30" t="s">
        <v>55</v>
      </c>
      <c r="AT76" s="29" t="s">
        <v>56</v>
      </c>
      <c r="AU76" s="19" t="s">
        <v>39</v>
      </c>
      <c r="AW76" s="31"/>
      <c r="AX76" s="30" t="s">
        <v>63</v>
      </c>
      <c r="AY76" s="1" t="s">
        <v>62</v>
      </c>
      <c r="AZ76" s="30"/>
      <c r="BA76" s="30" t="s">
        <v>55</v>
      </c>
      <c r="BB76" s="29" t="s">
        <v>56</v>
      </c>
      <c r="BC76" s="19" t="s">
        <v>39</v>
      </c>
      <c r="BE76" s="31"/>
      <c r="BF76" s="30" t="s">
        <v>63</v>
      </c>
      <c r="BG76" s="1" t="s">
        <v>62</v>
      </c>
      <c r="BH76" s="30"/>
      <c r="BI76" s="30" t="s">
        <v>55</v>
      </c>
      <c r="BJ76" s="29" t="s">
        <v>56</v>
      </c>
      <c r="BK76" s="19" t="s">
        <v>39</v>
      </c>
    </row>
    <row r="77" spans="1:63">
      <c r="A77" s="32" t="s">
        <v>6</v>
      </c>
      <c r="B77" s="28">
        <v>147</v>
      </c>
      <c r="C77" s="28">
        <v>0</v>
      </c>
      <c r="D77" s="28">
        <v>0.7</v>
      </c>
      <c r="E77" s="28">
        <f t="shared" ref="E77:E99" si="42">B77*D77</f>
        <v>102.89999999999999</v>
      </c>
      <c r="F77" s="32">
        <f>C77*D77</f>
        <v>0</v>
      </c>
      <c r="G77" s="28">
        <f>E77+F77</f>
        <v>102.89999999999999</v>
      </c>
      <c r="I77" s="32" t="s">
        <v>6</v>
      </c>
      <c r="J77" s="28">
        <v>171</v>
      </c>
      <c r="K77" s="28">
        <v>0</v>
      </c>
      <c r="L77" s="28">
        <v>0.7</v>
      </c>
      <c r="M77" s="28">
        <f t="shared" ref="M77:M99" si="43">J77*L77</f>
        <v>119.69999999999999</v>
      </c>
      <c r="N77" s="32"/>
      <c r="O77" s="28">
        <f>M77+N77</f>
        <v>119.69999999999999</v>
      </c>
      <c r="Q77" s="32" t="s">
        <v>6</v>
      </c>
      <c r="R77" s="28">
        <v>128</v>
      </c>
      <c r="S77" s="28">
        <v>0</v>
      </c>
      <c r="T77" s="28">
        <v>0.7</v>
      </c>
      <c r="U77" s="28">
        <f t="shared" ref="U77:U99" si="44">R77*T77</f>
        <v>89.6</v>
      </c>
      <c r="V77" s="32"/>
      <c r="W77" s="28">
        <f>U77+V77</f>
        <v>89.6</v>
      </c>
      <c r="Y77" s="32" t="s">
        <v>6</v>
      </c>
      <c r="Z77" s="28">
        <v>159</v>
      </c>
      <c r="AA77" s="28">
        <v>0</v>
      </c>
      <c r="AB77" s="28">
        <v>0.7</v>
      </c>
      <c r="AC77" s="28">
        <f t="shared" ref="AC77:AC99" si="45">Z77*AB77</f>
        <v>111.3</v>
      </c>
      <c r="AD77" s="32">
        <f>AA77*AB77</f>
        <v>0</v>
      </c>
      <c r="AE77" s="28">
        <f>AC77+AD77</f>
        <v>111.3</v>
      </c>
      <c r="AG77" s="32" t="s">
        <v>6</v>
      </c>
      <c r="AH77" s="28">
        <v>138</v>
      </c>
      <c r="AI77" s="28">
        <v>0</v>
      </c>
      <c r="AJ77" s="28">
        <v>0.7</v>
      </c>
      <c r="AK77" s="28">
        <f t="shared" ref="AK77:AK99" si="46">AH77*AJ77</f>
        <v>96.6</v>
      </c>
      <c r="AL77" s="32">
        <f>AI77*AJ77</f>
        <v>0</v>
      </c>
      <c r="AM77" s="28">
        <f>AK77+AL77</f>
        <v>96.6</v>
      </c>
      <c r="AO77" s="32" t="s">
        <v>6</v>
      </c>
      <c r="AP77" s="28">
        <v>93</v>
      </c>
      <c r="AQ77" s="28">
        <v>0</v>
      </c>
      <c r="AR77" s="28">
        <v>0.7</v>
      </c>
      <c r="AS77" s="28">
        <f t="shared" ref="AS77:AS99" si="47">AP77*AR77</f>
        <v>65.099999999999994</v>
      </c>
      <c r="AT77" s="32">
        <f>AQ77*AR77</f>
        <v>0</v>
      </c>
      <c r="AU77" s="28">
        <f>AS77+AT77</f>
        <v>65.099999999999994</v>
      </c>
      <c r="AW77" s="32" t="s">
        <v>6</v>
      </c>
      <c r="AX77" s="28">
        <v>187</v>
      </c>
      <c r="AY77" s="28">
        <v>0</v>
      </c>
      <c r="AZ77" s="28">
        <v>0.7</v>
      </c>
      <c r="BA77" s="28">
        <f t="shared" ref="BA77:BA99" si="48">AX77*AZ77</f>
        <v>130.9</v>
      </c>
      <c r="BB77" s="32">
        <f>AY77*AZ77</f>
        <v>0</v>
      </c>
      <c r="BC77" s="28">
        <f>BA77+BB77</f>
        <v>130.9</v>
      </c>
      <c r="BE77" s="32" t="s">
        <v>6</v>
      </c>
      <c r="BF77" s="28">
        <v>0</v>
      </c>
      <c r="BG77" s="28">
        <v>0</v>
      </c>
      <c r="BH77" s="28">
        <v>0.7</v>
      </c>
      <c r="BI77" s="28">
        <f t="shared" ref="BI77:BI99" si="49">BF77*BH77</f>
        <v>0</v>
      </c>
      <c r="BJ77" s="32">
        <f>BG77*BH77</f>
        <v>0</v>
      </c>
      <c r="BK77" s="28">
        <f>BI77+BJ77</f>
        <v>0</v>
      </c>
    </row>
    <row r="78" spans="1:63">
      <c r="A78" s="32" t="s">
        <v>7</v>
      </c>
      <c r="B78" s="28">
        <v>16</v>
      </c>
      <c r="C78" s="28">
        <v>0</v>
      </c>
      <c r="D78" s="28">
        <v>1</v>
      </c>
      <c r="E78" s="28">
        <f t="shared" si="42"/>
        <v>16</v>
      </c>
      <c r="F78" s="32">
        <f>C78*D78</f>
        <v>0</v>
      </c>
      <c r="G78" s="28">
        <f t="shared" ref="G78:G99" si="50">E78+F78</f>
        <v>16</v>
      </c>
      <c r="I78" s="32" t="s">
        <v>7</v>
      </c>
      <c r="J78" s="28">
        <v>81</v>
      </c>
      <c r="K78" s="28">
        <v>45</v>
      </c>
      <c r="L78" s="28">
        <v>1</v>
      </c>
      <c r="M78" s="28">
        <f t="shared" si="43"/>
        <v>81</v>
      </c>
      <c r="N78" s="32">
        <f>K78*L78</f>
        <v>45</v>
      </c>
      <c r="O78" s="28">
        <f t="shared" ref="O78:O99" si="51">M78+N78</f>
        <v>126</v>
      </c>
      <c r="Q78" s="32" t="s">
        <v>7</v>
      </c>
      <c r="R78" s="28">
        <v>126</v>
      </c>
      <c r="S78" s="28">
        <v>0</v>
      </c>
      <c r="T78" s="28">
        <v>1</v>
      </c>
      <c r="U78" s="28">
        <f t="shared" si="44"/>
        <v>126</v>
      </c>
      <c r="V78" s="32">
        <f>S78*T78</f>
        <v>0</v>
      </c>
      <c r="W78" s="28">
        <f t="shared" ref="W78:W99" si="52">U78+V78</f>
        <v>126</v>
      </c>
      <c r="Y78" s="32" t="s">
        <v>7</v>
      </c>
      <c r="Z78" s="28">
        <v>131</v>
      </c>
      <c r="AA78" s="28">
        <v>0</v>
      </c>
      <c r="AB78" s="28">
        <v>1</v>
      </c>
      <c r="AC78" s="28">
        <f t="shared" si="45"/>
        <v>131</v>
      </c>
      <c r="AD78" s="32">
        <f>AA78*AB78</f>
        <v>0</v>
      </c>
      <c r="AE78" s="28">
        <f t="shared" ref="AE78:AE99" si="53">AC78+AD78</f>
        <v>131</v>
      </c>
      <c r="AG78" s="32" t="s">
        <v>7</v>
      </c>
      <c r="AH78" s="28">
        <v>142</v>
      </c>
      <c r="AI78" s="28">
        <v>0</v>
      </c>
      <c r="AJ78" s="28">
        <v>1</v>
      </c>
      <c r="AK78" s="28">
        <f t="shared" si="46"/>
        <v>142</v>
      </c>
      <c r="AL78" s="32">
        <f>AI78*AJ78</f>
        <v>0</v>
      </c>
      <c r="AM78" s="28">
        <f t="shared" ref="AM78:AM99" si="54">AK78+AL78</f>
        <v>142</v>
      </c>
      <c r="AO78" s="32" t="s">
        <v>7</v>
      </c>
      <c r="AP78" s="28">
        <v>89</v>
      </c>
      <c r="AQ78" s="28">
        <v>0</v>
      </c>
      <c r="AR78" s="28">
        <v>1</v>
      </c>
      <c r="AS78" s="28">
        <f t="shared" si="47"/>
        <v>89</v>
      </c>
      <c r="AT78" s="32">
        <f>AQ78*AR78</f>
        <v>0</v>
      </c>
      <c r="AU78" s="28">
        <f t="shared" ref="AU78:AU99" si="55">AS78+AT78</f>
        <v>89</v>
      </c>
      <c r="AW78" s="32" t="s">
        <v>7</v>
      </c>
      <c r="AX78" s="28">
        <v>209</v>
      </c>
      <c r="AY78" s="28">
        <v>0</v>
      </c>
      <c r="AZ78" s="28">
        <v>1</v>
      </c>
      <c r="BA78" s="28">
        <f t="shared" si="48"/>
        <v>209</v>
      </c>
      <c r="BB78" s="32">
        <f>AY78*AZ78</f>
        <v>0</v>
      </c>
      <c r="BC78" s="28">
        <f t="shared" ref="BC78:BC99" si="56">BA78+BB78</f>
        <v>209</v>
      </c>
      <c r="BE78" s="32" t="s">
        <v>7</v>
      </c>
      <c r="BF78" s="28">
        <v>0</v>
      </c>
      <c r="BG78" s="28">
        <v>0</v>
      </c>
      <c r="BH78" s="28">
        <v>1</v>
      </c>
      <c r="BI78" s="28">
        <f t="shared" si="49"/>
        <v>0</v>
      </c>
      <c r="BJ78" s="32">
        <f>BG78*BH78</f>
        <v>0</v>
      </c>
      <c r="BK78" s="28">
        <f t="shared" ref="BK78:BK99" si="57">BI78+BJ78</f>
        <v>0</v>
      </c>
    </row>
    <row r="79" spans="1:63">
      <c r="A79" s="32" t="s">
        <v>8</v>
      </c>
      <c r="B79" s="28">
        <v>334</v>
      </c>
      <c r="C79" s="28">
        <v>172</v>
      </c>
      <c r="D79" s="28">
        <v>0.5</v>
      </c>
      <c r="E79" s="28">
        <f t="shared" si="42"/>
        <v>167</v>
      </c>
      <c r="F79" s="32">
        <f t="shared" ref="F79:F99" si="58">C79*D79</f>
        <v>86</v>
      </c>
      <c r="G79" s="28">
        <f t="shared" si="50"/>
        <v>253</v>
      </c>
      <c r="I79" s="32" t="s">
        <v>8</v>
      </c>
      <c r="J79" s="28">
        <v>407</v>
      </c>
      <c r="K79" s="28">
        <v>226</v>
      </c>
      <c r="L79" s="28">
        <v>0.5</v>
      </c>
      <c r="M79" s="28">
        <f t="shared" si="43"/>
        <v>203.5</v>
      </c>
      <c r="N79" s="32">
        <f t="shared" ref="N79:N99" si="59">K79*L79</f>
        <v>113</v>
      </c>
      <c r="O79" s="28">
        <f t="shared" si="51"/>
        <v>316.5</v>
      </c>
      <c r="Q79" s="32" t="s">
        <v>8</v>
      </c>
      <c r="R79" s="28">
        <v>283</v>
      </c>
      <c r="S79" s="28">
        <v>180</v>
      </c>
      <c r="T79" s="28">
        <v>0.5</v>
      </c>
      <c r="U79" s="28">
        <f t="shared" si="44"/>
        <v>141.5</v>
      </c>
      <c r="V79" s="32">
        <f t="shared" ref="V79:V99" si="60">S79*T79</f>
        <v>90</v>
      </c>
      <c r="W79" s="28">
        <f t="shared" si="52"/>
        <v>231.5</v>
      </c>
      <c r="Y79" s="32" t="s">
        <v>8</v>
      </c>
      <c r="Z79" s="28">
        <v>398</v>
      </c>
      <c r="AA79" s="28">
        <v>134</v>
      </c>
      <c r="AB79" s="28">
        <v>0.5</v>
      </c>
      <c r="AC79" s="28">
        <f t="shared" si="45"/>
        <v>199</v>
      </c>
      <c r="AD79" s="32">
        <f t="shared" ref="AD79:AD99" si="61">AA79*AB79</f>
        <v>67</v>
      </c>
      <c r="AE79" s="28">
        <f t="shared" si="53"/>
        <v>266</v>
      </c>
      <c r="AG79" s="32" t="s">
        <v>8</v>
      </c>
      <c r="AH79" s="28">
        <v>191</v>
      </c>
      <c r="AI79" s="28">
        <v>110</v>
      </c>
      <c r="AJ79" s="28">
        <v>0.5</v>
      </c>
      <c r="AK79" s="28">
        <f t="shared" si="46"/>
        <v>95.5</v>
      </c>
      <c r="AL79" s="32">
        <f t="shared" ref="AL79:AL99" si="62">AI79*AJ79</f>
        <v>55</v>
      </c>
      <c r="AM79" s="28">
        <f t="shared" si="54"/>
        <v>150.5</v>
      </c>
      <c r="AO79" s="32" t="s">
        <v>8</v>
      </c>
      <c r="AP79" s="28">
        <v>199</v>
      </c>
      <c r="AQ79" s="28">
        <v>0</v>
      </c>
      <c r="AR79" s="28">
        <v>0.5</v>
      </c>
      <c r="AS79" s="28">
        <f t="shared" si="47"/>
        <v>99.5</v>
      </c>
      <c r="AT79" s="32">
        <f t="shared" ref="AT79:AT99" si="63">AQ79*AR79</f>
        <v>0</v>
      </c>
      <c r="AU79" s="28">
        <f t="shared" si="55"/>
        <v>99.5</v>
      </c>
      <c r="AW79" s="32" t="s">
        <v>8</v>
      </c>
      <c r="AX79" s="28">
        <v>455</v>
      </c>
      <c r="AY79" s="28">
        <v>0</v>
      </c>
      <c r="AZ79" s="28">
        <v>0.5</v>
      </c>
      <c r="BA79" s="28">
        <f t="shared" si="48"/>
        <v>227.5</v>
      </c>
      <c r="BB79" s="32">
        <f t="shared" ref="BB79:BB99" si="64">AY79*AZ79</f>
        <v>0</v>
      </c>
      <c r="BC79" s="28">
        <f t="shared" si="56"/>
        <v>227.5</v>
      </c>
      <c r="BE79" s="32" t="s">
        <v>8</v>
      </c>
      <c r="BF79" s="28">
        <v>0</v>
      </c>
      <c r="BG79" s="28">
        <v>0</v>
      </c>
      <c r="BH79" s="28">
        <v>0.5</v>
      </c>
      <c r="BI79" s="28">
        <f t="shared" si="49"/>
        <v>0</v>
      </c>
      <c r="BJ79" s="32">
        <f t="shared" ref="BJ79:BJ99" si="65">BG79*BH79</f>
        <v>0</v>
      </c>
      <c r="BK79" s="28">
        <f t="shared" si="57"/>
        <v>0</v>
      </c>
    </row>
    <row r="80" spans="1:63">
      <c r="A80" s="32" t="s">
        <v>9</v>
      </c>
      <c r="B80" s="28">
        <v>0</v>
      </c>
      <c r="C80" s="28">
        <v>0</v>
      </c>
      <c r="D80" s="28">
        <v>0.59</v>
      </c>
      <c r="E80" s="28">
        <f t="shared" si="42"/>
        <v>0</v>
      </c>
      <c r="F80" s="32">
        <f t="shared" si="58"/>
        <v>0</v>
      </c>
      <c r="G80" s="28">
        <f t="shared" si="50"/>
        <v>0</v>
      </c>
      <c r="I80" s="32" t="s">
        <v>9</v>
      </c>
      <c r="J80" s="28">
        <v>0</v>
      </c>
      <c r="K80" s="28">
        <v>0</v>
      </c>
      <c r="L80" s="28">
        <v>0.59</v>
      </c>
      <c r="M80" s="28">
        <f t="shared" si="43"/>
        <v>0</v>
      </c>
      <c r="N80" s="32">
        <f t="shared" si="59"/>
        <v>0</v>
      </c>
      <c r="O80" s="28">
        <f t="shared" si="51"/>
        <v>0</v>
      </c>
      <c r="Q80" s="32" t="s">
        <v>9</v>
      </c>
      <c r="R80" s="28">
        <v>0</v>
      </c>
      <c r="S80" s="28">
        <v>0</v>
      </c>
      <c r="T80" s="28">
        <v>0.59</v>
      </c>
      <c r="U80" s="28">
        <f t="shared" si="44"/>
        <v>0</v>
      </c>
      <c r="V80" s="32">
        <f t="shared" si="60"/>
        <v>0</v>
      </c>
      <c r="W80" s="28">
        <f t="shared" si="52"/>
        <v>0</v>
      </c>
      <c r="Y80" s="32" t="s">
        <v>9</v>
      </c>
      <c r="Z80" s="28">
        <v>0</v>
      </c>
      <c r="AA80" s="28">
        <v>0</v>
      </c>
      <c r="AB80" s="28">
        <v>0.59</v>
      </c>
      <c r="AC80" s="28">
        <f t="shared" si="45"/>
        <v>0</v>
      </c>
      <c r="AD80" s="32">
        <f t="shared" si="61"/>
        <v>0</v>
      </c>
      <c r="AE80" s="28">
        <f t="shared" si="53"/>
        <v>0</v>
      </c>
      <c r="AG80" s="32" t="s">
        <v>9</v>
      </c>
      <c r="AH80" s="28">
        <v>0</v>
      </c>
      <c r="AI80" s="28">
        <v>0</v>
      </c>
      <c r="AJ80" s="28">
        <v>0.59</v>
      </c>
      <c r="AK80" s="28">
        <f t="shared" si="46"/>
        <v>0</v>
      </c>
      <c r="AL80" s="32">
        <f t="shared" si="62"/>
        <v>0</v>
      </c>
      <c r="AM80" s="28">
        <f t="shared" si="54"/>
        <v>0</v>
      </c>
      <c r="AO80" s="32" t="s">
        <v>9</v>
      </c>
      <c r="AP80" s="28">
        <v>0</v>
      </c>
      <c r="AQ80" s="28">
        <v>0</v>
      </c>
      <c r="AR80" s="28">
        <v>0.59</v>
      </c>
      <c r="AS80" s="28">
        <f t="shared" si="47"/>
        <v>0</v>
      </c>
      <c r="AT80" s="32">
        <f t="shared" si="63"/>
        <v>0</v>
      </c>
      <c r="AU80" s="28">
        <f t="shared" si="55"/>
        <v>0</v>
      </c>
      <c r="AW80" s="32" t="s">
        <v>9</v>
      </c>
      <c r="AX80" s="28">
        <v>0</v>
      </c>
      <c r="AY80" s="28">
        <v>0</v>
      </c>
      <c r="AZ80" s="28">
        <v>0.59</v>
      </c>
      <c r="BA80" s="28">
        <f t="shared" si="48"/>
        <v>0</v>
      </c>
      <c r="BB80" s="32">
        <f t="shared" si="64"/>
        <v>0</v>
      </c>
      <c r="BC80" s="28">
        <f t="shared" si="56"/>
        <v>0</v>
      </c>
      <c r="BE80" s="32" t="s">
        <v>9</v>
      </c>
      <c r="BF80" s="28">
        <v>0</v>
      </c>
      <c r="BG80" s="28">
        <v>0</v>
      </c>
      <c r="BH80" s="28">
        <v>0.59</v>
      </c>
      <c r="BI80" s="28">
        <f t="shared" si="49"/>
        <v>0</v>
      </c>
      <c r="BJ80" s="32">
        <f t="shared" si="65"/>
        <v>0</v>
      </c>
      <c r="BK80" s="28">
        <f t="shared" si="57"/>
        <v>0</v>
      </c>
    </row>
    <row r="81" spans="1:63">
      <c r="A81" s="32" t="s">
        <v>10</v>
      </c>
      <c r="B81" s="28">
        <v>0</v>
      </c>
      <c r="C81" s="28">
        <v>0</v>
      </c>
      <c r="D81" s="28">
        <v>0.15</v>
      </c>
      <c r="E81" s="28">
        <f t="shared" si="42"/>
        <v>0</v>
      </c>
      <c r="F81" s="32">
        <f t="shared" si="58"/>
        <v>0</v>
      </c>
      <c r="G81" s="28">
        <f t="shared" si="50"/>
        <v>0</v>
      </c>
      <c r="I81" s="32" t="s">
        <v>10</v>
      </c>
      <c r="J81" s="28">
        <v>0</v>
      </c>
      <c r="K81" s="28">
        <v>0</v>
      </c>
      <c r="L81" s="28">
        <v>0.15</v>
      </c>
      <c r="M81" s="28">
        <f t="shared" si="43"/>
        <v>0</v>
      </c>
      <c r="N81" s="32">
        <f t="shared" si="59"/>
        <v>0</v>
      </c>
      <c r="O81" s="28">
        <f t="shared" si="51"/>
        <v>0</v>
      </c>
      <c r="Q81" s="32" t="s">
        <v>10</v>
      </c>
      <c r="R81" s="28">
        <v>0</v>
      </c>
      <c r="S81" s="28">
        <v>0</v>
      </c>
      <c r="T81" s="28">
        <v>0.15</v>
      </c>
      <c r="U81" s="28">
        <f t="shared" si="44"/>
        <v>0</v>
      </c>
      <c r="V81" s="32">
        <f t="shared" si="60"/>
        <v>0</v>
      </c>
      <c r="W81" s="28">
        <f t="shared" si="52"/>
        <v>0</v>
      </c>
      <c r="Y81" s="32" t="s">
        <v>10</v>
      </c>
      <c r="Z81" s="28">
        <v>0</v>
      </c>
      <c r="AA81" s="28">
        <v>0</v>
      </c>
      <c r="AB81" s="28">
        <v>0.15</v>
      </c>
      <c r="AC81" s="28">
        <f t="shared" si="45"/>
        <v>0</v>
      </c>
      <c r="AD81" s="32">
        <f t="shared" si="61"/>
        <v>0</v>
      </c>
      <c r="AE81" s="28">
        <f t="shared" si="53"/>
        <v>0</v>
      </c>
      <c r="AG81" s="32" t="s">
        <v>10</v>
      </c>
      <c r="AH81" s="28">
        <v>0</v>
      </c>
      <c r="AI81" s="28">
        <v>0</v>
      </c>
      <c r="AJ81" s="28">
        <v>0.15</v>
      </c>
      <c r="AK81" s="28">
        <f t="shared" si="46"/>
        <v>0</v>
      </c>
      <c r="AL81" s="32">
        <f t="shared" si="62"/>
        <v>0</v>
      </c>
      <c r="AM81" s="28">
        <f t="shared" si="54"/>
        <v>0</v>
      </c>
      <c r="AO81" s="32" t="s">
        <v>10</v>
      </c>
      <c r="AP81" s="28">
        <v>0</v>
      </c>
      <c r="AQ81" s="28">
        <v>0</v>
      </c>
      <c r="AR81" s="28">
        <v>0.15</v>
      </c>
      <c r="AS81" s="28">
        <f t="shared" si="47"/>
        <v>0</v>
      </c>
      <c r="AT81" s="32">
        <f t="shared" si="63"/>
        <v>0</v>
      </c>
      <c r="AU81" s="28">
        <f t="shared" si="55"/>
        <v>0</v>
      </c>
      <c r="AW81" s="32" t="s">
        <v>10</v>
      </c>
      <c r="AX81" s="28">
        <v>0</v>
      </c>
      <c r="AY81" s="28">
        <v>0</v>
      </c>
      <c r="AZ81" s="28">
        <v>0.15</v>
      </c>
      <c r="BA81" s="28">
        <f t="shared" si="48"/>
        <v>0</v>
      </c>
      <c r="BB81" s="32">
        <f t="shared" si="64"/>
        <v>0</v>
      </c>
      <c r="BC81" s="28">
        <f t="shared" si="56"/>
        <v>0</v>
      </c>
      <c r="BE81" s="32" t="s">
        <v>10</v>
      </c>
      <c r="BF81" s="28">
        <v>0</v>
      </c>
      <c r="BG81" s="28">
        <v>0</v>
      </c>
      <c r="BH81" s="28">
        <v>0.15</v>
      </c>
      <c r="BI81" s="28">
        <f t="shared" si="49"/>
        <v>0</v>
      </c>
      <c r="BJ81" s="32">
        <f t="shared" si="65"/>
        <v>0</v>
      </c>
      <c r="BK81" s="28">
        <f t="shared" si="57"/>
        <v>0</v>
      </c>
    </row>
    <row r="82" spans="1:63">
      <c r="A82" s="32" t="s">
        <v>11</v>
      </c>
      <c r="B82" s="28">
        <v>118</v>
      </c>
      <c r="C82" s="28">
        <v>111</v>
      </c>
      <c r="D82" s="28">
        <v>1</v>
      </c>
      <c r="E82" s="28">
        <f t="shared" si="42"/>
        <v>118</v>
      </c>
      <c r="F82" s="32">
        <f t="shared" si="58"/>
        <v>111</v>
      </c>
      <c r="G82" s="28">
        <f t="shared" si="50"/>
        <v>229</v>
      </c>
      <c r="I82" s="32" t="s">
        <v>11</v>
      </c>
      <c r="J82" s="28">
        <v>179</v>
      </c>
      <c r="K82" s="28">
        <v>120</v>
      </c>
      <c r="L82" s="28">
        <v>1</v>
      </c>
      <c r="M82" s="28">
        <f t="shared" si="43"/>
        <v>179</v>
      </c>
      <c r="N82" s="32">
        <f t="shared" si="59"/>
        <v>120</v>
      </c>
      <c r="O82" s="28">
        <f t="shared" si="51"/>
        <v>299</v>
      </c>
      <c r="Q82" s="32" t="s">
        <v>11</v>
      </c>
      <c r="R82" s="28">
        <v>148</v>
      </c>
      <c r="S82" s="28">
        <v>147</v>
      </c>
      <c r="T82" s="28">
        <v>1</v>
      </c>
      <c r="U82" s="28">
        <f t="shared" si="44"/>
        <v>148</v>
      </c>
      <c r="V82" s="32">
        <f t="shared" si="60"/>
        <v>147</v>
      </c>
      <c r="W82" s="28">
        <f t="shared" si="52"/>
        <v>295</v>
      </c>
      <c r="Y82" s="32" t="s">
        <v>11</v>
      </c>
      <c r="Z82" s="28">
        <v>131</v>
      </c>
      <c r="AA82" s="28">
        <v>113</v>
      </c>
      <c r="AB82" s="28">
        <v>1</v>
      </c>
      <c r="AC82" s="28">
        <f t="shared" si="45"/>
        <v>131</v>
      </c>
      <c r="AD82" s="32">
        <f t="shared" si="61"/>
        <v>113</v>
      </c>
      <c r="AE82" s="28">
        <f t="shared" si="53"/>
        <v>244</v>
      </c>
      <c r="AG82" s="32" t="s">
        <v>11</v>
      </c>
      <c r="AH82" s="28">
        <v>147</v>
      </c>
      <c r="AI82" s="28">
        <v>84</v>
      </c>
      <c r="AJ82" s="28">
        <v>1</v>
      </c>
      <c r="AK82" s="28">
        <f t="shared" si="46"/>
        <v>147</v>
      </c>
      <c r="AL82" s="32">
        <f t="shared" si="62"/>
        <v>84</v>
      </c>
      <c r="AM82" s="28">
        <f t="shared" si="54"/>
        <v>231</v>
      </c>
      <c r="AO82" s="32" t="s">
        <v>11</v>
      </c>
      <c r="AP82" s="28">
        <v>131</v>
      </c>
      <c r="AQ82" s="28">
        <v>0</v>
      </c>
      <c r="AR82" s="28">
        <v>1</v>
      </c>
      <c r="AS82" s="28">
        <f t="shared" si="47"/>
        <v>131</v>
      </c>
      <c r="AT82" s="32">
        <f t="shared" si="63"/>
        <v>0</v>
      </c>
      <c r="AU82" s="28">
        <f t="shared" si="55"/>
        <v>131</v>
      </c>
      <c r="AW82" s="32" t="s">
        <v>11</v>
      </c>
      <c r="AX82" s="28">
        <v>196</v>
      </c>
      <c r="AY82" s="28">
        <v>0</v>
      </c>
      <c r="AZ82" s="28">
        <v>1</v>
      </c>
      <c r="BA82" s="28">
        <f t="shared" si="48"/>
        <v>196</v>
      </c>
      <c r="BB82" s="32">
        <f t="shared" si="64"/>
        <v>0</v>
      </c>
      <c r="BC82" s="28">
        <f t="shared" si="56"/>
        <v>196</v>
      </c>
      <c r="BE82" s="32" t="s">
        <v>11</v>
      </c>
      <c r="BF82" s="28">
        <v>0</v>
      </c>
      <c r="BG82" s="28">
        <v>0</v>
      </c>
      <c r="BH82" s="28">
        <v>1</v>
      </c>
      <c r="BI82" s="28">
        <f t="shared" si="49"/>
        <v>0</v>
      </c>
      <c r="BJ82" s="32">
        <f t="shared" si="65"/>
        <v>0</v>
      </c>
      <c r="BK82" s="28">
        <f t="shared" si="57"/>
        <v>0</v>
      </c>
    </row>
    <row r="83" spans="1:63">
      <c r="A83" s="32" t="s">
        <v>12</v>
      </c>
      <c r="B83" s="28">
        <v>33</v>
      </c>
      <c r="C83" s="28">
        <v>0</v>
      </c>
      <c r="D83" s="28">
        <v>1</v>
      </c>
      <c r="E83" s="28">
        <f t="shared" si="42"/>
        <v>33</v>
      </c>
      <c r="F83" s="32">
        <f t="shared" si="58"/>
        <v>0</v>
      </c>
      <c r="G83" s="28">
        <f t="shared" si="50"/>
        <v>33</v>
      </c>
      <c r="I83" s="32" t="s">
        <v>12</v>
      </c>
      <c r="J83" s="28">
        <v>71</v>
      </c>
      <c r="K83" s="28">
        <v>0</v>
      </c>
      <c r="L83" s="28">
        <v>1</v>
      </c>
      <c r="M83" s="28">
        <f t="shared" si="43"/>
        <v>71</v>
      </c>
      <c r="N83" s="32">
        <f t="shared" si="59"/>
        <v>0</v>
      </c>
      <c r="O83" s="28">
        <f t="shared" si="51"/>
        <v>71</v>
      </c>
      <c r="Q83" s="32" t="s">
        <v>12</v>
      </c>
      <c r="R83" s="28">
        <v>19</v>
      </c>
      <c r="S83" s="28">
        <v>0</v>
      </c>
      <c r="T83" s="28">
        <v>1</v>
      </c>
      <c r="U83" s="28">
        <f t="shared" si="44"/>
        <v>19</v>
      </c>
      <c r="V83" s="32">
        <f t="shared" si="60"/>
        <v>0</v>
      </c>
      <c r="W83" s="28">
        <f t="shared" si="52"/>
        <v>19</v>
      </c>
      <c r="Y83" s="32" t="s">
        <v>12</v>
      </c>
      <c r="Z83" s="28">
        <v>22</v>
      </c>
      <c r="AA83" s="28">
        <v>0</v>
      </c>
      <c r="AB83" s="28">
        <v>1</v>
      </c>
      <c r="AC83" s="28">
        <f t="shared" si="45"/>
        <v>22</v>
      </c>
      <c r="AD83" s="32">
        <f t="shared" si="61"/>
        <v>0</v>
      </c>
      <c r="AE83" s="28">
        <f t="shared" si="53"/>
        <v>22</v>
      </c>
      <c r="AG83" s="32" t="s">
        <v>12</v>
      </c>
      <c r="AH83" s="28">
        <v>19</v>
      </c>
      <c r="AI83" s="28">
        <v>0</v>
      </c>
      <c r="AJ83" s="28">
        <v>1</v>
      </c>
      <c r="AK83" s="28">
        <f t="shared" si="46"/>
        <v>19</v>
      </c>
      <c r="AL83" s="32">
        <f t="shared" si="62"/>
        <v>0</v>
      </c>
      <c r="AM83" s="28">
        <f t="shared" si="54"/>
        <v>19</v>
      </c>
      <c r="AO83" s="32" t="s">
        <v>12</v>
      </c>
      <c r="AP83" s="28">
        <v>40</v>
      </c>
      <c r="AQ83" s="28">
        <v>0</v>
      </c>
      <c r="AR83" s="28">
        <v>1</v>
      </c>
      <c r="AS83" s="28">
        <f t="shared" si="47"/>
        <v>40</v>
      </c>
      <c r="AT83" s="32">
        <f t="shared" si="63"/>
        <v>0</v>
      </c>
      <c r="AU83" s="28">
        <f t="shared" si="55"/>
        <v>40</v>
      </c>
      <c r="AW83" s="32" t="s">
        <v>12</v>
      </c>
      <c r="AX83" s="28">
        <v>111</v>
      </c>
      <c r="AY83" s="28">
        <v>0</v>
      </c>
      <c r="AZ83" s="28">
        <v>1</v>
      </c>
      <c r="BA83" s="28">
        <f t="shared" si="48"/>
        <v>111</v>
      </c>
      <c r="BB83" s="32">
        <f t="shared" si="64"/>
        <v>0</v>
      </c>
      <c r="BC83" s="28">
        <f t="shared" si="56"/>
        <v>111</v>
      </c>
      <c r="BE83" s="32" t="s">
        <v>12</v>
      </c>
      <c r="BF83" s="28">
        <v>0</v>
      </c>
      <c r="BG83" s="28">
        <v>0</v>
      </c>
      <c r="BH83" s="28">
        <v>1</v>
      </c>
      <c r="BI83" s="28">
        <f t="shared" si="49"/>
        <v>0</v>
      </c>
      <c r="BJ83" s="32">
        <f t="shared" si="65"/>
        <v>0</v>
      </c>
      <c r="BK83" s="28">
        <f t="shared" si="57"/>
        <v>0</v>
      </c>
    </row>
    <row r="84" spans="1:63">
      <c r="A84" s="32" t="s">
        <v>13</v>
      </c>
      <c r="B84" s="28">
        <v>207</v>
      </c>
      <c r="C84" s="28">
        <v>143</v>
      </c>
      <c r="D84" s="28">
        <v>0.4</v>
      </c>
      <c r="E84" s="28">
        <f t="shared" si="42"/>
        <v>82.800000000000011</v>
      </c>
      <c r="F84" s="32">
        <f t="shared" si="58"/>
        <v>57.2</v>
      </c>
      <c r="G84" s="28">
        <f t="shared" si="50"/>
        <v>140</v>
      </c>
      <c r="I84" s="32" t="s">
        <v>13</v>
      </c>
      <c r="J84" s="28">
        <v>285</v>
      </c>
      <c r="K84" s="28">
        <v>127</v>
      </c>
      <c r="L84" s="28">
        <v>0.4</v>
      </c>
      <c r="M84" s="28">
        <f t="shared" si="43"/>
        <v>114</v>
      </c>
      <c r="N84" s="32">
        <f t="shared" si="59"/>
        <v>50.800000000000004</v>
      </c>
      <c r="O84" s="28">
        <f t="shared" si="51"/>
        <v>164.8</v>
      </c>
      <c r="Q84" s="32" t="s">
        <v>13</v>
      </c>
      <c r="R84" s="28">
        <v>227</v>
      </c>
      <c r="S84" s="28">
        <v>182</v>
      </c>
      <c r="T84" s="28">
        <v>0.4</v>
      </c>
      <c r="U84" s="28">
        <f t="shared" si="44"/>
        <v>90.800000000000011</v>
      </c>
      <c r="V84" s="32">
        <f t="shared" si="60"/>
        <v>72.8</v>
      </c>
      <c r="W84" s="28">
        <f t="shared" si="52"/>
        <v>163.60000000000002</v>
      </c>
      <c r="Y84" s="32" t="s">
        <v>13</v>
      </c>
      <c r="Z84" s="28">
        <v>270</v>
      </c>
      <c r="AA84" s="28">
        <v>102</v>
      </c>
      <c r="AB84" s="28">
        <v>0.4</v>
      </c>
      <c r="AC84" s="28">
        <f t="shared" si="45"/>
        <v>108</v>
      </c>
      <c r="AD84" s="32">
        <f t="shared" si="61"/>
        <v>40.800000000000004</v>
      </c>
      <c r="AE84" s="28">
        <f t="shared" si="53"/>
        <v>148.80000000000001</v>
      </c>
      <c r="AG84" s="32" t="s">
        <v>13</v>
      </c>
      <c r="AH84" s="28">
        <v>279</v>
      </c>
      <c r="AI84" s="28">
        <v>123</v>
      </c>
      <c r="AJ84" s="28">
        <v>0.4</v>
      </c>
      <c r="AK84" s="28">
        <f t="shared" si="46"/>
        <v>111.60000000000001</v>
      </c>
      <c r="AL84" s="32">
        <f t="shared" si="62"/>
        <v>49.2</v>
      </c>
      <c r="AM84" s="28">
        <f t="shared" si="54"/>
        <v>160.80000000000001</v>
      </c>
      <c r="AO84" s="32" t="s">
        <v>13</v>
      </c>
      <c r="AP84" s="28">
        <v>413</v>
      </c>
      <c r="AQ84" s="28">
        <v>0</v>
      </c>
      <c r="AR84" s="28">
        <v>0.4</v>
      </c>
      <c r="AS84" s="28">
        <f t="shared" si="47"/>
        <v>165.20000000000002</v>
      </c>
      <c r="AT84" s="32">
        <f t="shared" si="63"/>
        <v>0</v>
      </c>
      <c r="AU84" s="28">
        <f t="shared" si="55"/>
        <v>165.20000000000002</v>
      </c>
      <c r="AW84" s="32" t="s">
        <v>13</v>
      </c>
      <c r="AX84" s="28">
        <v>468</v>
      </c>
      <c r="AY84" s="28">
        <v>0</v>
      </c>
      <c r="AZ84" s="28">
        <v>0.4</v>
      </c>
      <c r="BA84" s="28">
        <f t="shared" si="48"/>
        <v>187.20000000000002</v>
      </c>
      <c r="BB84" s="32">
        <f t="shared" si="64"/>
        <v>0</v>
      </c>
      <c r="BC84" s="28">
        <f t="shared" si="56"/>
        <v>187.20000000000002</v>
      </c>
      <c r="BE84" s="32" t="s">
        <v>13</v>
      </c>
      <c r="BF84" s="28">
        <v>0</v>
      </c>
      <c r="BG84" s="28">
        <v>0</v>
      </c>
      <c r="BH84" s="28">
        <v>0.4</v>
      </c>
      <c r="BI84" s="28">
        <f t="shared" si="49"/>
        <v>0</v>
      </c>
      <c r="BJ84" s="32">
        <f t="shared" si="65"/>
        <v>0</v>
      </c>
      <c r="BK84" s="28">
        <f t="shared" si="57"/>
        <v>0</v>
      </c>
    </row>
    <row r="85" spans="1:63">
      <c r="A85" s="32" t="s">
        <v>14</v>
      </c>
      <c r="B85" s="28">
        <v>107</v>
      </c>
      <c r="C85" s="28">
        <v>63</v>
      </c>
      <c r="D85" s="28">
        <v>0.7</v>
      </c>
      <c r="E85" s="28">
        <f t="shared" si="42"/>
        <v>74.899999999999991</v>
      </c>
      <c r="F85" s="32">
        <f t="shared" si="58"/>
        <v>44.099999999999994</v>
      </c>
      <c r="G85" s="28">
        <f t="shared" si="50"/>
        <v>118.99999999999999</v>
      </c>
      <c r="I85" s="32" t="s">
        <v>14</v>
      </c>
      <c r="J85" s="28">
        <v>120</v>
      </c>
      <c r="K85" s="28">
        <v>100</v>
      </c>
      <c r="L85" s="28">
        <v>0.7</v>
      </c>
      <c r="M85" s="28">
        <f t="shared" si="43"/>
        <v>84</v>
      </c>
      <c r="N85" s="32">
        <f t="shared" si="59"/>
        <v>70</v>
      </c>
      <c r="O85" s="28">
        <f t="shared" si="51"/>
        <v>154</v>
      </c>
      <c r="Q85" s="32" t="s">
        <v>14</v>
      </c>
      <c r="R85" s="28">
        <v>58</v>
      </c>
      <c r="S85" s="28">
        <v>9</v>
      </c>
      <c r="T85" s="28">
        <v>0.7</v>
      </c>
      <c r="U85" s="28">
        <f t="shared" si="44"/>
        <v>40.599999999999994</v>
      </c>
      <c r="V85" s="32">
        <f t="shared" si="60"/>
        <v>6.3</v>
      </c>
      <c r="W85" s="28">
        <f t="shared" si="52"/>
        <v>46.899999999999991</v>
      </c>
      <c r="Y85" s="32" t="s">
        <v>14</v>
      </c>
      <c r="Z85" s="28">
        <v>88</v>
      </c>
      <c r="AA85" s="28">
        <v>9</v>
      </c>
      <c r="AB85" s="28">
        <v>0.7</v>
      </c>
      <c r="AC85" s="28">
        <f t="shared" si="45"/>
        <v>61.599999999999994</v>
      </c>
      <c r="AD85" s="32">
        <f t="shared" si="61"/>
        <v>6.3</v>
      </c>
      <c r="AE85" s="28">
        <f t="shared" si="53"/>
        <v>67.899999999999991</v>
      </c>
      <c r="AG85" s="32" t="s">
        <v>14</v>
      </c>
      <c r="AH85" s="28">
        <v>68</v>
      </c>
      <c r="AI85" s="28">
        <v>0</v>
      </c>
      <c r="AJ85" s="28">
        <v>0.7</v>
      </c>
      <c r="AK85" s="28">
        <f t="shared" si="46"/>
        <v>47.599999999999994</v>
      </c>
      <c r="AL85" s="32">
        <f t="shared" si="62"/>
        <v>0</v>
      </c>
      <c r="AM85" s="28">
        <f t="shared" si="54"/>
        <v>47.599999999999994</v>
      </c>
      <c r="AO85" s="32" t="s">
        <v>14</v>
      </c>
      <c r="AP85" s="28">
        <v>142</v>
      </c>
      <c r="AQ85" s="28">
        <v>0</v>
      </c>
      <c r="AR85" s="28">
        <v>0.7</v>
      </c>
      <c r="AS85" s="28">
        <f t="shared" si="47"/>
        <v>99.399999999999991</v>
      </c>
      <c r="AT85" s="32">
        <f t="shared" si="63"/>
        <v>0</v>
      </c>
      <c r="AU85" s="28">
        <f t="shared" si="55"/>
        <v>99.399999999999991</v>
      </c>
      <c r="AW85" s="32" t="s">
        <v>14</v>
      </c>
      <c r="AX85" s="28">
        <v>80</v>
      </c>
      <c r="AY85" s="28">
        <v>0</v>
      </c>
      <c r="AZ85" s="28">
        <v>0.7</v>
      </c>
      <c r="BA85" s="28">
        <f t="shared" si="48"/>
        <v>56</v>
      </c>
      <c r="BB85" s="32">
        <f t="shared" si="64"/>
        <v>0</v>
      </c>
      <c r="BC85" s="28">
        <f t="shared" si="56"/>
        <v>56</v>
      </c>
      <c r="BE85" s="32" t="s">
        <v>14</v>
      </c>
      <c r="BF85" s="28">
        <v>0</v>
      </c>
      <c r="BG85" s="28">
        <v>0</v>
      </c>
      <c r="BH85" s="28">
        <v>0.7</v>
      </c>
      <c r="BI85" s="28">
        <f t="shared" si="49"/>
        <v>0</v>
      </c>
      <c r="BJ85" s="32">
        <f t="shared" si="65"/>
        <v>0</v>
      </c>
      <c r="BK85" s="28">
        <f t="shared" si="57"/>
        <v>0</v>
      </c>
    </row>
    <row r="86" spans="1:63">
      <c r="A86" s="32" t="s">
        <v>15</v>
      </c>
      <c r="B86" s="28">
        <v>0</v>
      </c>
      <c r="C86" s="28">
        <v>0</v>
      </c>
      <c r="D86" s="28">
        <v>0.4</v>
      </c>
      <c r="E86" s="28">
        <f t="shared" si="42"/>
        <v>0</v>
      </c>
      <c r="F86" s="32">
        <f t="shared" si="58"/>
        <v>0</v>
      </c>
      <c r="G86" s="28">
        <f t="shared" si="50"/>
        <v>0</v>
      </c>
      <c r="I86" s="32" t="s">
        <v>15</v>
      </c>
      <c r="J86" s="28">
        <v>0</v>
      </c>
      <c r="K86" s="28">
        <v>0</v>
      </c>
      <c r="L86" s="28">
        <v>0.4</v>
      </c>
      <c r="M86" s="28">
        <f t="shared" si="43"/>
        <v>0</v>
      </c>
      <c r="N86" s="32">
        <f t="shared" si="59"/>
        <v>0</v>
      </c>
      <c r="O86" s="28">
        <f t="shared" si="51"/>
        <v>0</v>
      </c>
      <c r="Q86" s="32" t="s">
        <v>15</v>
      </c>
      <c r="R86" s="28">
        <v>128</v>
      </c>
      <c r="S86" s="28">
        <v>124</v>
      </c>
      <c r="T86" s="28">
        <v>0.4</v>
      </c>
      <c r="U86" s="28">
        <f t="shared" si="44"/>
        <v>51.2</v>
      </c>
      <c r="V86" s="32">
        <f t="shared" si="60"/>
        <v>49.6</v>
      </c>
      <c r="W86" s="28">
        <f t="shared" si="52"/>
        <v>100.80000000000001</v>
      </c>
      <c r="Y86" s="32" t="s">
        <v>15</v>
      </c>
      <c r="Z86" s="28">
        <v>114</v>
      </c>
      <c r="AA86" s="28">
        <v>48</v>
      </c>
      <c r="AB86" s="28">
        <v>0.4</v>
      </c>
      <c r="AC86" s="28">
        <f t="shared" si="45"/>
        <v>45.6</v>
      </c>
      <c r="AD86" s="32">
        <f t="shared" si="61"/>
        <v>19.200000000000003</v>
      </c>
      <c r="AE86" s="28">
        <f t="shared" si="53"/>
        <v>64.800000000000011</v>
      </c>
      <c r="AG86" s="32" t="s">
        <v>15</v>
      </c>
      <c r="AH86" s="28">
        <v>141</v>
      </c>
      <c r="AI86" s="28">
        <v>0</v>
      </c>
      <c r="AJ86" s="28">
        <v>0.4</v>
      </c>
      <c r="AK86" s="28">
        <f t="shared" si="46"/>
        <v>56.400000000000006</v>
      </c>
      <c r="AL86" s="32">
        <f t="shared" si="62"/>
        <v>0</v>
      </c>
      <c r="AM86" s="28">
        <f t="shared" si="54"/>
        <v>56.400000000000006</v>
      </c>
      <c r="AO86" s="32" t="s">
        <v>15</v>
      </c>
      <c r="AP86" s="28">
        <v>226</v>
      </c>
      <c r="AQ86" s="28">
        <v>0</v>
      </c>
      <c r="AR86" s="28">
        <v>0.4</v>
      </c>
      <c r="AS86" s="28">
        <f t="shared" si="47"/>
        <v>90.4</v>
      </c>
      <c r="AT86" s="32">
        <f t="shared" si="63"/>
        <v>0</v>
      </c>
      <c r="AU86" s="28">
        <f t="shared" si="55"/>
        <v>90.4</v>
      </c>
      <c r="AW86" s="32" t="s">
        <v>15</v>
      </c>
      <c r="AX86" s="28">
        <v>349</v>
      </c>
      <c r="AY86" s="28">
        <v>0</v>
      </c>
      <c r="AZ86" s="28">
        <v>0.4</v>
      </c>
      <c r="BA86" s="28">
        <f t="shared" si="48"/>
        <v>139.6</v>
      </c>
      <c r="BB86" s="32">
        <f t="shared" si="64"/>
        <v>0</v>
      </c>
      <c r="BC86" s="28">
        <f t="shared" si="56"/>
        <v>139.6</v>
      </c>
      <c r="BE86" s="32" t="s">
        <v>15</v>
      </c>
      <c r="BF86" s="28">
        <v>0</v>
      </c>
      <c r="BG86" s="28">
        <v>0</v>
      </c>
      <c r="BH86" s="28">
        <v>0.4</v>
      </c>
      <c r="BI86" s="28">
        <f t="shared" si="49"/>
        <v>0</v>
      </c>
      <c r="BJ86" s="32">
        <f t="shared" si="65"/>
        <v>0</v>
      </c>
      <c r="BK86" s="28">
        <f t="shared" si="57"/>
        <v>0</v>
      </c>
    </row>
    <row r="87" spans="1:63">
      <c r="A87" s="32" t="s">
        <v>16</v>
      </c>
      <c r="B87" s="28">
        <v>173</v>
      </c>
      <c r="C87" s="28">
        <v>49</v>
      </c>
      <c r="D87" s="28">
        <v>0.2</v>
      </c>
      <c r="E87" s="28">
        <f t="shared" si="42"/>
        <v>34.6</v>
      </c>
      <c r="F87" s="33">
        <f t="shared" si="58"/>
        <v>9.8000000000000007</v>
      </c>
      <c r="G87" s="28">
        <f t="shared" si="50"/>
        <v>44.400000000000006</v>
      </c>
      <c r="I87" s="32" t="s">
        <v>16</v>
      </c>
      <c r="J87" s="28">
        <v>184</v>
      </c>
      <c r="K87" s="28">
        <v>49</v>
      </c>
      <c r="L87" s="28">
        <v>0.2</v>
      </c>
      <c r="M87" s="28">
        <f t="shared" si="43"/>
        <v>36.800000000000004</v>
      </c>
      <c r="N87" s="32">
        <f t="shared" si="59"/>
        <v>9.8000000000000007</v>
      </c>
      <c r="O87" s="28">
        <f t="shared" si="51"/>
        <v>46.600000000000009</v>
      </c>
      <c r="Q87" s="32" t="s">
        <v>16</v>
      </c>
      <c r="R87" s="28">
        <v>0</v>
      </c>
      <c r="S87" s="28">
        <v>0</v>
      </c>
      <c r="T87" s="28">
        <v>0.2</v>
      </c>
      <c r="U87" s="28">
        <f t="shared" si="44"/>
        <v>0</v>
      </c>
      <c r="V87" s="32">
        <f t="shared" si="60"/>
        <v>0</v>
      </c>
      <c r="W87" s="28">
        <f t="shared" si="52"/>
        <v>0</v>
      </c>
      <c r="Y87" s="32" t="s">
        <v>16</v>
      </c>
      <c r="Z87" s="28">
        <v>0</v>
      </c>
      <c r="AA87" s="28">
        <v>0</v>
      </c>
      <c r="AB87" s="28">
        <v>0.2</v>
      </c>
      <c r="AC87" s="28">
        <f t="shared" si="45"/>
        <v>0</v>
      </c>
      <c r="AD87" s="32">
        <f t="shared" si="61"/>
        <v>0</v>
      </c>
      <c r="AE87" s="28">
        <f t="shared" si="53"/>
        <v>0</v>
      </c>
      <c r="AG87" s="32" t="s">
        <v>16</v>
      </c>
      <c r="AH87" s="28">
        <v>0</v>
      </c>
      <c r="AI87" s="28">
        <v>0</v>
      </c>
      <c r="AJ87" s="28">
        <v>0.2</v>
      </c>
      <c r="AK87" s="28">
        <f t="shared" si="46"/>
        <v>0</v>
      </c>
      <c r="AL87" s="32">
        <f t="shared" si="62"/>
        <v>0</v>
      </c>
      <c r="AM87" s="28">
        <f t="shared" si="54"/>
        <v>0</v>
      </c>
      <c r="AO87" s="32" t="s">
        <v>16</v>
      </c>
      <c r="AP87" s="28">
        <v>0</v>
      </c>
      <c r="AQ87" s="28">
        <v>0</v>
      </c>
      <c r="AR87" s="28">
        <v>0.2</v>
      </c>
      <c r="AS87" s="28">
        <f t="shared" si="47"/>
        <v>0</v>
      </c>
      <c r="AT87" s="32">
        <f t="shared" si="63"/>
        <v>0</v>
      </c>
      <c r="AU87" s="28">
        <f t="shared" si="55"/>
        <v>0</v>
      </c>
      <c r="AW87" s="32" t="s">
        <v>16</v>
      </c>
      <c r="AX87" s="28">
        <v>0</v>
      </c>
      <c r="AY87" s="28">
        <v>0</v>
      </c>
      <c r="AZ87" s="28">
        <v>0.2</v>
      </c>
      <c r="BA87" s="28">
        <f t="shared" si="48"/>
        <v>0</v>
      </c>
      <c r="BB87" s="32">
        <f t="shared" si="64"/>
        <v>0</v>
      </c>
      <c r="BC87" s="28">
        <f t="shared" si="56"/>
        <v>0</v>
      </c>
      <c r="BE87" s="32" t="s">
        <v>16</v>
      </c>
      <c r="BF87" s="28">
        <v>0</v>
      </c>
      <c r="BG87" s="28">
        <v>0</v>
      </c>
      <c r="BH87" s="28">
        <v>0.2</v>
      </c>
      <c r="BI87" s="28">
        <f t="shared" si="49"/>
        <v>0</v>
      </c>
      <c r="BJ87" s="32">
        <f t="shared" si="65"/>
        <v>0</v>
      </c>
      <c r="BK87" s="28">
        <f t="shared" si="57"/>
        <v>0</v>
      </c>
    </row>
    <row r="88" spans="1:63">
      <c r="A88" s="32" t="s">
        <v>17</v>
      </c>
      <c r="B88" s="28">
        <v>42</v>
      </c>
      <c r="C88" s="28">
        <v>67</v>
      </c>
      <c r="D88" s="28">
        <v>0.16</v>
      </c>
      <c r="E88" s="28">
        <f t="shared" si="42"/>
        <v>6.72</v>
      </c>
      <c r="F88" s="32">
        <f t="shared" si="58"/>
        <v>10.72</v>
      </c>
      <c r="G88" s="28">
        <f t="shared" si="50"/>
        <v>17.440000000000001</v>
      </c>
      <c r="I88" s="32" t="s">
        <v>17</v>
      </c>
      <c r="J88" s="28">
        <v>85</v>
      </c>
      <c r="K88" s="28">
        <v>77</v>
      </c>
      <c r="L88" s="28">
        <v>0.16</v>
      </c>
      <c r="M88" s="28">
        <f t="shared" si="43"/>
        <v>13.6</v>
      </c>
      <c r="N88" s="32">
        <f t="shared" si="59"/>
        <v>12.32</v>
      </c>
      <c r="O88" s="28">
        <f t="shared" si="51"/>
        <v>25.92</v>
      </c>
      <c r="Q88" s="32" t="s">
        <v>17</v>
      </c>
      <c r="R88" s="28">
        <v>2</v>
      </c>
      <c r="S88" s="28">
        <v>52</v>
      </c>
      <c r="T88" s="28">
        <v>0.16</v>
      </c>
      <c r="U88" s="28">
        <f t="shared" si="44"/>
        <v>0.32</v>
      </c>
      <c r="V88" s="32">
        <f t="shared" si="60"/>
        <v>8.32</v>
      </c>
      <c r="W88" s="28">
        <f t="shared" si="52"/>
        <v>8.64</v>
      </c>
      <c r="Y88" s="32" t="s">
        <v>17</v>
      </c>
      <c r="Z88" s="28">
        <v>1</v>
      </c>
      <c r="AA88" s="28">
        <v>52</v>
      </c>
      <c r="AB88" s="28">
        <v>0.16</v>
      </c>
      <c r="AC88" s="28">
        <f t="shared" si="45"/>
        <v>0.16</v>
      </c>
      <c r="AD88" s="32">
        <f t="shared" si="61"/>
        <v>8.32</v>
      </c>
      <c r="AE88" s="28">
        <f t="shared" si="53"/>
        <v>8.48</v>
      </c>
      <c r="AG88" s="32" t="s">
        <v>17</v>
      </c>
      <c r="AH88" s="28">
        <v>13</v>
      </c>
      <c r="AI88" s="28">
        <v>0</v>
      </c>
      <c r="AJ88" s="28">
        <v>0.16</v>
      </c>
      <c r="AK88" s="28">
        <f t="shared" si="46"/>
        <v>2.08</v>
      </c>
      <c r="AL88" s="32">
        <f t="shared" si="62"/>
        <v>0</v>
      </c>
      <c r="AM88" s="28">
        <f t="shared" si="54"/>
        <v>2.08</v>
      </c>
      <c r="AO88" s="32" t="s">
        <v>17</v>
      </c>
      <c r="AP88" s="28">
        <v>0</v>
      </c>
      <c r="AQ88" s="28">
        <v>0</v>
      </c>
      <c r="AR88" s="28">
        <v>0.16</v>
      </c>
      <c r="AS88" s="28">
        <f t="shared" si="47"/>
        <v>0</v>
      </c>
      <c r="AT88" s="32">
        <f t="shared" si="63"/>
        <v>0</v>
      </c>
      <c r="AU88" s="28">
        <f t="shared" si="55"/>
        <v>0</v>
      </c>
      <c r="AW88" s="32" t="s">
        <v>17</v>
      </c>
      <c r="AX88" s="28">
        <v>29</v>
      </c>
      <c r="AY88" s="28">
        <v>0</v>
      </c>
      <c r="AZ88" s="28">
        <v>0.16</v>
      </c>
      <c r="BA88" s="28">
        <f t="shared" si="48"/>
        <v>4.6399999999999997</v>
      </c>
      <c r="BB88" s="32">
        <f t="shared" si="64"/>
        <v>0</v>
      </c>
      <c r="BC88" s="28">
        <f t="shared" si="56"/>
        <v>4.6399999999999997</v>
      </c>
      <c r="BE88" s="32" t="s">
        <v>17</v>
      </c>
      <c r="BF88" s="28">
        <v>0</v>
      </c>
      <c r="BG88" s="28">
        <v>0</v>
      </c>
      <c r="BH88" s="28">
        <v>0.16</v>
      </c>
      <c r="BI88" s="28">
        <f t="shared" si="49"/>
        <v>0</v>
      </c>
      <c r="BJ88" s="32">
        <f t="shared" si="65"/>
        <v>0</v>
      </c>
      <c r="BK88" s="28">
        <f t="shared" si="57"/>
        <v>0</v>
      </c>
    </row>
    <row r="89" spans="1:63">
      <c r="A89" s="32" t="s">
        <v>18</v>
      </c>
      <c r="B89" s="28">
        <v>72</v>
      </c>
      <c r="C89" s="28">
        <v>0</v>
      </c>
      <c r="D89" s="28">
        <v>0.12</v>
      </c>
      <c r="E89" s="28">
        <f t="shared" si="42"/>
        <v>8.64</v>
      </c>
      <c r="F89" s="32">
        <f t="shared" si="58"/>
        <v>0</v>
      </c>
      <c r="G89" s="28">
        <f t="shared" si="50"/>
        <v>8.64</v>
      </c>
      <c r="I89" s="32" t="s">
        <v>18</v>
      </c>
      <c r="J89" s="28">
        <v>183</v>
      </c>
      <c r="K89" s="28">
        <v>0</v>
      </c>
      <c r="L89" s="28">
        <v>0.12</v>
      </c>
      <c r="M89" s="28">
        <f t="shared" si="43"/>
        <v>21.96</v>
      </c>
      <c r="N89" s="32">
        <f t="shared" si="59"/>
        <v>0</v>
      </c>
      <c r="O89" s="28">
        <f t="shared" si="51"/>
        <v>21.96</v>
      </c>
      <c r="Q89" s="32" t="s">
        <v>18</v>
      </c>
      <c r="R89" s="28">
        <v>186</v>
      </c>
      <c r="S89" s="28">
        <v>0</v>
      </c>
      <c r="T89" s="28">
        <v>0.12</v>
      </c>
      <c r="U89" s="28">
        <f t="shared" si="44"/>
        <v>22.32</v>
      </c>
      <c r="V89" s="32">
        <f t="shared" si="60"/>
        <v>0</v>
      </c>
      <c r="W89" s="28">
        <f t="shared" si="52"/>
        <v>22.32</v>
      </c>
      <c r="Y89" s="32" t="s">
        <v>18</v>
      </c>
      <c r="Z89" s="28">
        <v>273</v>
      </c>
      <c r="AA89" s="28">
        <v>0</v>
      </c>
      <c r="AB89" s="28">
        <v>0.12</v>
      </c>
      <c r="AC89" s="28">
        <f t="shared" si="45"/>
        <v>32.76</v>
      </c>
      <c r="AD89" s="32">
        <f t="shared" si="61"/>
        <v>0</v>
      </c>
      <c r="AE89" s="28">
        <f t="shared" si="53"/>
        <v>32.76</v>
      </c>
      <c r="AG89" s="32" t="s">
        <v>18</v>
      </c>
      <c r="AH89" s="28">
        <v>278</v>
      </c>
      <c r="AI89" s="28">
        <v>39</v>
      </c>
      <c r="AJ89" s="28">
        <v>0.12</v>
      </c>
      <c r="AK89" s="28">
        <f t="shared" si="46"/>
        <v>33.36</v>
      </c>
      <c r="AL89" s="32">
        <f t="shared" si="62"/>
        <v>4.68</v>
      </c>
      <c r="AM89" s="28">
        <f t="shared" si="54"/>
        <v>38.04</v>
      </c>
      <c r="AO89" s="32" t="s">
        <v>18</v>
      </c>
      <c r="AP89" s="28">
        <v>455</v>
      </c>
      <c r="AQ89" s="28">
        <v>39</v>
      </c>
      <c r="AR89" s="28">
        <v>0.12</v>
      </c>
      <c r="AS89" s="28">
        <f t="shared" si="47"/>
        <v>54.6</v>
      </c>
      <c r="AT89" s="32">
        <f t="shared" si="63"/>
        <v>4.68</v>
      </c>
      <c r="AU89" s="28">
        <f t="shared" si="55"/>
        <v>59.28</v>
      </c>
      <c r="AW89" s="32" t="s">
        <v>18</v>
      </c>
      <c r="AX89" s="28">
        <v>564</v>
      </c>
      <c r="AY89" s="28">
        <v>0</v>
      </c>
      <c r="AZ89" s="28">
        <v>0.12</v>
      </c>
      <c r="BA89" s="28">
        <f t="shared" si="48"/>
        <v>67.679999999999993</v>
      </c>
      <c r="BB89" s="32">
        <f t="shared" si="64"/>
        <v>0</v>
      </c>
      <c r="BC89" s="28">
        <f t="shared" si="56"/>
        <v>67.679999999999993</v>
      </c>
      <c r="BE89" s="32" t="s">
        <v>18</v>
      </c>
      <c r="BF89" s="28">
        <v>0</v>
      </c>
      <c r="BG89" s="28">
        <v>0</v>
      </c>
      <c r="BH89" s="28">
        <v>0.12</v>
      </c>
      <c r="BI89" s="28">
        <f t="shared" si="49"/>
        <v>0</v>
      </c>
      <c r="BJ89" s="32">
        <f t="shared" si="65"/>
        <v>0</v>
      </c>
      <c r="BK89" s="28">
        <f t="shared" si="57"/>
        <v>0</v>
      </c>
    </row>
    <row r="90" spans="1:63">
      <c r="A90" s="32" t="s">
        <v>19</v>
      </c>
      <c r="B90" s="28">
        <v>37</v>
      </c>
      <c r="C90" s="28">
        <v>0</v>
      </c>
      <c r="D90" s="28">
        <v>0.4</v>
      </c>
      <c r="E90" s="28">
        <f t="shared" si="42"/>
        <v>14.8</v>
      </c>
      <c r="F90" s="32">
        <f t="shared" si="58"/>
        <v>0</v>
      </c>
      <c r="G90" s="28">
        <f t="shared" si="50"/>
        <v>14.8</v>
      </c>
      <c r="I90" s="32" t="s">
        <v>19</v>
      </c>
      <c r="J90" s="28">
        <v>20</v>
      </c>
      <c r="K90" s="28">
        <v>0</v>
      </c>
      <c r="L90" s="28">
        <v>0.4</v>
      </c>
      <c r="M90" s="28">
        <f t="shared" si="43"/>
        <v>8</v>
      </c>
      <c r="N90" s="32">
        <f t="shared" si="59"/>
        <v>0</v>
      </c>
      <c r="O90" s="28">
        <f t="shared" si="51"/>
        <v>8</v>
      </c>
      <c r="Q90" s="32" t="s">
        <v>19</v>
      </c>
      <c r="R90" s="28">
        <v>22</v>
      </c>
      <c r="S90" s="28">
        <v>0</v>
      </c>
      <c r="T90" s="28">
        <v>0.4</v>
      </c>
      <c r="U90" s="28">
        <f t="shared" si="44"/>
        <v>8.8000000000000007</v>
      </c>
      <c r="V90" s="32">
        <f t="shared" si="60"/>
        <v>0</v>
      </c>
      <c r="W90" s="28">
        <f t="shared" si="52"/>
        <v>8.8000000000000007</v>
      </c>
      <c r="Y90" s="32" t="s">
        <v>19</v>
      </c>
      <c r="Z90" s="28">
        <v>6</v>
      </c>
      <c r="AA90" s="28">
        <v>0</v>
      </c>
      <c r="AB90" s="28">
        <v>0.4</v>
      </c>
      <c r="AC90" s="28">
        <f t="shared" si="45"/>
        <v>2.4000000000000004</v>
      </c>
      <c r="AD90" s="32">
        <f t="shared" si="61"/>
        <v>0</v>
      </c>
      <c r="AE90" s="28">
        <f t="shared" si="53"/>
        <v>2.4000000000000004</v>
      </c>
      <c r="AG90" s="32" t="s">
        <v>19</v>
      </c>
      <c r="AH90" s="28">
        <v>23</v>
      </c>
      <c r="AI90" s="28">
        <v>0</v>
      </c>
      <c r="AJ90" s="28">
        <v>0.4</v>
      </c>
      <c r="AK90" s="28">
        <f t="shared" si="46"/>
        <v>9.2000000000000011</v>
      </c>
      <c r="AL90" s="32">
        <f t="shared" si="62"/>
        <v>0</v>
      </c>
      <c r="AM90" s="28">
        <f t="shared" si="54"/>
        <v>9.2000000000000011</v>
      </c>
      <c r="AO90" s="32" t="s">
        <v>19</v>
      </c>
      <c r="AP90" s="28">
        <v>29</v>
      </c>
      <c r="AQ90" s="28">
        <v>0</v>
      </c>
      <c r="AR90" s="28">
        <v>0.4</v>
      </c>
      <c r="AS90" s="28">
        <f t="shared" si="47"/>
        <v>11.600000000000001</v>
      </c>
      <c r="AT90" s="32">
        <f t="shared" si="63"/>
        <v>0</v>
      </c>
      <c r="AU90" s="28">
        <f t="shared" si="55"/>
        <v>11.600000000000001</v>
      </c>
      <c r="AW90" s="32" t="s">
        <v>19</v>
      </c>
      <c r="AX90" s="28">
        <v>64</v>
      </c>
      <c r="AY90" s="28">
        <v>0</v>
      </c>
      <c r="AZ90" s="28">
        <v>0.4</v>
      </c>
      <c r="BA90" s="28">
        <f t="shared" si="48"/>
        <v>25.6</v>
      </c>
      <c r="BB90" s="32">
        <f t="shared" si="64"/>
        <v>0</v>
      </c>
      <c r="BC90" s="28">
        <f t="shared" si="56"/>
        <v>25.6</v>
      </c>
      <c r="BE90" s="32" t="s">
        <v>19</v>
      </c>
      <c r="BF90" s="28">
        <v>0</v>
      </c>
      <c r="BG90" s="28">
        <v>0</v>
      </c>
      <c r="BH90" s="28">
        <v>0.4</v>
      </c>
      <c r="BI90" s="28">
        <f t="shared" si="49"/>
        <v>0</v>
      </c>
      <c r="BJ90" s="32">
        <f t="shared" si="65"/>
        <v>0</v>
      </c>
      <c r="BK90" s="28">
        <f t="shared" si="57"/>
        <v>0</v>
      </c>
    </row>
    <row r="91" spans="1:63">
      <c r="A91" s="32" t="s">
        <v>20</v>
      </c>
      <c r="B91" s="28">
        <v>122</v>
      </c>
      <c r="C91" s="28">
        <v>90</v>
      </c>
      <c r="D91" s="28">
        <v>1</v>
      </c>
      <c r="E91" s="28">
        <f t="shared" si="42"/>
        <v>122</v>
      </c>
      <c r="F91" s="32">
        <f t="shared" si="58"/>
        <v>90</v>
      </c>
      <c r="G91" s="28">
        <f t="shared" si="50"/>
        <v>212</v>
      </c>
      <c r="I91" s="32" t="s">
        <v>20</v>
      </c>
      <c r="J91" s="28">
        <v>108</v>
      </c>
      <c r="K91" s="28">
        <v>0</v>
      </c>
      <c r="L91" s="28">
        <v>1</v>
      </c>
      <c r="M91" s="28">
        <f t="shared" si="43"/>
        <v>108</v>
      </c>
      <c r="N91" s="32">
        <f t="shared" si="59"/>
        <v>0</v>
      </c>
      <c r="O91" s="28">
        <f t="shared" si="51"/>
        <v>108</v>
      </c>
      <c r="Q91" s="32" t="s">
        <v>20</v>
      </c>
      <c r="R91" s="28">
        <v>89</v>
      </c>
      <c r="S91" s="28">
        <v>60</v>
      </c>
      <c r="T91" s="28">
        <v>1</v>
      </c>
      <c r="U91" s="28">
        <f t="shared" si="44"/>
        <v>89</v>
      </c>
      <c r="V91" s="32">
        <f t="shared" si="60"/>
        <v>60</v>
      </c>
      <c r="W91" s="28">
        <f t="shared" si="52"/>
        <v>149</v>
      </c>
      <c r="Y91" s="32" t="s">
        <v>20</v>
      </c>
      <c r="Z91" s="28">
        <v>56</v>
      </c>
      <c r="AA91" s="28">
        <v>42</v>
      </c>
      <c r="AB91" s="28">
        <v>1</v>
      </c>
      <c r="AC91" s="28">
        <f t="shared" si="45"/>
        <v>56</v>
      </c>
      <c r="AD91" s="32">
        <f t="shared" si="61"/>
        <v>42</v>
      </c>
      <c r="AE91" s="28">
        <f t="shared" si="53"/>
        <v>98</v>
      </c>
      <c r="AG91" s="32" t="s">
        <v>20</v>
      </c>
      <c r="AH91" s="28">
        <v>65</v>
      </c>
      <c r="AI91" s="28">
        <v>30</v>
      </c>
      <c r="AJ91" s="28">
        <v>1</v>
      </c>
      <c r="AK91" s="28">
        <f t="shared" si="46"/>
        <v>65</v>
      </c>
      <c r="AL91" s="32">
        <f t="shared" si="62"/>
        <v>30</v>
      </c>
      <c r="AM91" s="28">
        <f t="shared" si="54"/>
        <v>95</v>
      </c>
      <c r="AO91" s="32" t="s">
        <v>20</v>
      </c>
      <c r="AP91" s="28">
        <v>57</v>
      </c>
      <c r="AQ91" s="28">
        <v>0</v>
      </c>
      <c r="AR91" s="28">
        <v>1</v>
      </c>
      <c r="AS91" s="28">
        <f t="shared" si="47"/>
        <v>57</v>
      </c>
      <c r="AT91" s="32">
        <f t="shared" si="63"/>
        <v>0</v>
      </c>
      <c r="AU91" s="28">
        <f t="shared" si="55"/>
        <v>57</v>
      </c>
      <c r="AW91" s="32" t="s">
        <v>20</v>
      </c>
      <c r="AX91" s="28">
        <v>204</v>
      </c>
      <c r="AY91" s="28">
        <v>0</v>
      </c>
      <c r="AZ91" s="28">
        <v>1</v>
      </c>
      <c r="BA91" s="28">
        <f t="shared" si="48"/>
        <v>204</v>
      </c>
      <c r="BB91" s="32">
        <f t="shared" si="64"/>
        <v>0</v>
      </c>
      <c r="BC91" s="28">
        <f t="shared" si="56"/>
        <v>204</v>
      </c>
      <c r="BE91" s="32" t="s">
        <v>20</v>
      </c>
      <c r="BF91" s="28">
        <v>0</v>
      </c>
      <c r="BG91" s="28">
        <v>0</v>
      </c>
      <c r="BH91" s="28">
        <v>1</v>
      </c>
      <c r="BI91" s="28">
        <f t="shared" si="49"/>
        <v>0</v>
      </c>
      <c r="BJ91" s="32">
        <f t="shared" si="65"/>
        <v>0</v>
      </c>
      <c r="BK91" s="28">
        <f t="shared" si="57"/>
        <v>0</v>
      </c>
    </row>
    <row r="92" spans="1:63">
      <c r="A92" s="32" t="s">
        <v>21</v>
      </c>
      <c r="B92" s="28">
        <v>0</v>
      </c>
      <c r="C92" s="28">
        <v>0</v>
      </c>
      <c r="D92" s="28">
        <v>1</v>
      </c>
      <c r="E92" s="28">
        <f t="shared" si="42"/>
        <v>0</v>
      </c>
      <c r="F92" s="32">
        <f t="shared" si="58"/>
        <v>0</v>
      </c>
      <c r="G92" s="28">
        <f t="shared" si="50"/>
        <v>0</v>
      </c>
      <c r="I92" s="32" t="s">
        <v>21</v>
      </c>
      <c r="J92" s="28">
        <v>0</v>
      </c>
      <c r="K92" s="28">
        <v>0</v>
      </c>
      <c r="L92" s="28">
        <v>1</v>
      </c>
      <c r="M92" s="28">
        <f t="shared" si="43"/>
        <v>0</v>
      </c>
      <c r="N92" s="32">
        <f t="shared" si="59"/>
        <v>0</v>
      </c>
      <c r="O92" s="28">
        <f t="shared" si="51"/>
        <v>0</v>
      </c>
      <c r="Q92" s="32" t="s">
        <v>21</v>
      </c>
      <c r="R92" s="28">
        <v>0</v>
      </c>
      <c r="S92" s="28">
        <v>0</v>
      </c>
      <c r="T92" s="28">
        <v>1</v>
      </c>
      <c r="U92" s="28">
        <f t="shared" si="44"/>
        <v>0</v>
      </c>
      <c r="V92" s="32">
        <f t="shared" si="60"/>
        <v>0</v>
      </c>
      <c r="W92" s="28">
        <f t="shared" si="52"/>
        <v>0</v>
      </c>
      <c r="Y92" s="32" t="s">
        <v>21</v>
      </c>
      <c r="Z92" s="28">
        <v>0</v>
      </c>
      <c r="AA92" s="28">
        <v>0</v>
      </c>
      <c r="AB92" s="28">
        <v>1</v>
      </c>
      <c r="AC92" s="28">
        <f t="shared" si="45"/>
        <v>0</v>
      </c>
      <c r="AD92" s="32">
        <f t="shared" si="61"/>
        <v>0</v>
      </c>
      <c r="AE92" s="28">
        <f t="shared" si="53"/>
        <v>0</v>
      </c>
      <c r="AG92" s="32" t="s">
        <v>21</v>
      </c>
      <c r="AH92" s="28">
        <v>0</v>
      </c>
      <c r="AI92" s="28">
        <v>0</v>
      </c>
      <c r="AJ92" s="28">
        <v>1</v>
      </c>
      <c r="AK92" s="28">
        <f t="shared" si="46"/>
        <v>0</v>
      </c>
      <c r="AL92" s="32">
        <f t="shared" si="62"/>
        <v>0</v>
      </c>
      <c r="AM92" s="28">
        <f t="shared" si="54"/>
        <v>0</v>
      </c>
      <c r="AO92" s="32" t="s">
        <v>21</v>
      </c>
      <c r="AP92" s="28">
        <v>0</v>
      </c>
      <c r="AQ92" s="28">
        <v>0</v>
      </c>
      <c r="AR92" s="28">
        <v>1</v>
      </c>
      <c r="AS92" s="28">
        <f t="shared" si="47"/>
        <v>0</v>
      </c>
      <c r="AT92" s="32">
        <f t="shared" si="63"/>
        <v>0</v>
      </c>
      <c r="AU92" s="28">
        <f t="shared" si="55"/>
        <v>0</v>
      </c>
      <c r="AW92" s="32" t="s">
        <v>21</v>
      </c>
      <c r="AX92" s="28">
        <v>0</v>
      </c>
      <c r="AY92" s="28">
        <v>0</v>
      </c>
      <c r="AZ92" s="28">
        <v>1</v>
      </c>
      <c r="BA92" s="28">
        <f t="shared" si="48"/>
        <v>0</v>
      </c>
      <c r="BB92" s="32">
        <f t="shared" si="64"/>
        <v>0</v>
      </c>
      <c r="BC92" s="28">
        <f t="shared" si="56"/>
        <v>0</v>
      </c>
      <c r="BE92" s="32" t="s">
        <v>21</v>
      </c>
      <c r="BF92" s="28">
        <v>0</v>
      </c>
      <c r="BG92" s="28">
        <v>0</v>
      </c>
      <c r="BH92" s="28">
        <v>1</v>
      </c>
      <c r="BI92" s="28">
        <f t="shared" si="49"/>
        <v>0</v>
      </c>
      <c r="BJ92" s="32">
        <f t="shared" si="65"/>
        <v>0</v>
      </c>
      <c r="BK92" s="28">
        <f t="shared" si="57"/>
        <v>0</v>
      </c>
    </row>
    <row r="93" spans="1:63">
      <c r="A93" s="32" t="s">
        <v>22</v>
      </c>
      <c r="B93" s="28">
        <v>25</v>
      </c>
      <c r="C93" s="28">
        <v>0</v>
      </c>
      <c r="D93" s="28">
        <v>1</v>
      </c>
      <c r="E93" s="28">
        <f t="shared" si="42"/>
        <v>25</v>
      </c>
      <c r="F93" s="32">
        <f t="shared" si="58"/>
        <v>0</v>
      </c>
      <c r="G93" s="28">
        <f t="shared" si="50"/>
        <v>25</v>
      </c>
      <c r="I93" s="32" t="s">
        <v>22</v>
      </c>
      <c r="J93" s="28">
        <v>112</v>
      </c>
      <c r="K93" s="28">
        <v>0</v>
      </c>
      <c r="L93" s="28">
        <v>1</v>
      </c>
      <c r="M93" s="28">
        <f t="shared" si="43"/>
        <v>112</v>
      </c>
      <c r="N93" s="32">
        <f t="shared" si="59"/>
        <v>0</v>
      </c>
      <c r="O93" s="28">
        <f t="shared" si="51"/>
        <v>112</v>
      </c>
      <c r="Q93" s="32" t="s">
        <v>22</v>
      </c>
      <c r="R93" s="28">
        <v>50</v>
      </c>
      <c r="S93" s="28">
        <v>0</v>
      </c>
      <c r="T93" s="28">
        <v>1</v>
      </c>
      <c r="U93" s="28">
        <f t="shared" si="44"/>
        <v>50</v>
      </c>
      <c r="V93" s="32">
        <f t="shared" si="60"/>
        <v>0</v>
      </c>
      <c r="W93" s="28">
        <f t="shared" si="52"/>
        <v>50</v>
      </c>
      <c r="Y93" s="32" t="s">
        <v>22</v>
      </c>
      <c r="Z93" s="28">
        <v>51</v>
      </c>
      <c r="AA93" s="28">
        <v>0</v>
      </c>
      <c r="AB93" s="28">
        <v>1</v>
      </c>
      <c r="AC93" s="28">
        <f t="shared" si="45"/>
        <v>51</v>
      </c>
      <c r="AD93" s="32">
        <f t="shared" si="61"/>
        <v>0</v>
      </c>
      <c r="AE93" s="28">
        <f t="shared" si="53"/>
        <v>51</v>
      </c>
      <c r="AG93" s="32" t="s">
        <v>22</v>
      </c>
      <c r="AH93" s="28">
        <v>60</v>
      </c>
      <c r="AI93" s="28">
        <v>0</v>
      </c>
      <c r="AJ93" s="28">
        <v>1</v>
      </c>
      <c r="AK93" s="28">
        <f t="shared" si="46"/>
        <v>60</v>
      </c>
      <c r="AL93" s="32">
        <f t="shared" si="62"/>
        <v>0</v>
      </c>
      <c r="AM93" s="28">
        <f t="shared" si="54"/>
        <v>60</v>
      </c>
      <c r="AO93" s="32" t="s">
        <v>22</v>
      </c>
      <c r="AP93" s="28">
        <v>118</v>
      </c>
      <c r="AQ93" s="28">
        <v>0</v>
      </c>
      <c r="AR93" s="28">
        <v>1</v>
      </c>
      <c r="AS93" s="28">
        <f t="shared" si="47"/>
        <v>118</v>
      </c>
      <c r="AT93" s="32">
        <f t="shared" si="63"/>
        <v>0</v>
      </c>
      <c r="AU93" s="28">
        <f t="shared" si="55"/>
        <v>118</v>
      </c>
      <c r="AW93" s="32" t="s">
        <v>22</v>
      </c>
      <c r="AX93" s="28">
        <v>155</v>
      </c>
      <c r="AY93" s="28">
        <v>0</v>
      </c>
      <c r="AZ93" s="28">
        <v>1</v>
      </c>
      <c r="BA93" s="28">
        <f t="shared" si="48"/>
        <v>155</v>
      </c>
      <c r="BB93" s="32">
        <f t="shared" si="64"/>
        <v>0</v>
      </c>
      <c r="BC93" s="28">
        <f t="shared" si="56"/>
        <v>155</v>
      </c>
      <c r="BE93" s="32" t="s">
        <v>22</v>
      </c>
      <c r="BF93" s="28">
        <v>0</v>
      </c>
      <c r="BG93" s="28">
        <v>0</v>
      </c>
      <c r="BH93" s="28">
        <v>1</v>
      </c>
      <c r="BI93" s="28">
        <f t="shared" si="49"/>
        <v>0</v>
      </c>
      <c r="BJ93" s="32">
        <f t="shared" si="65"/>
        <v>0</v>
      </c>
      <c r="BK93" s="28">
        <f t="shared" si="57"/>
        <v>0</v>
      </c>
    </row>
    <row r="94" spans="1:63">
      <c r="A94" s="32" t="s">
        <v>23</v>
      </c>
      <c r="B94" s="28">
        <v>105</v>
      </c>
      <c r="C94" s="28">
        <v>104</v>
      </c>
      <c r="D94" s="28">
        <v>0.5</v>
      </c>
      <c r="E94" s="28">
        <f t="shared" si="42"/>
        <v>52.5</v>
      </c>
      <c r="F94" s="32">
        <f t="shared" si="58"/>
        <v>52</v>
      </c>
      <c r="G94" s="28">
        <f t="shared" si="50"/>
        <v>104.5</v>
      </c>
      <c r="I94" s="32" t="s">
        <v>23</v>
      </c>
      <c r="J94" s="28">
        <v>152</v>
      </c>
      <c r="K94" s="28">
        <v>135</v>
      </c>
      <c r="L94" s="28">
        <v>0.5</v>
      </c>
      <c r="M94" s="28">
        <f t="shared" si="43"/>
        <v>76</v>
      </c>
      <c r="N94" s="32">
        <f t="shared" si="59"/>
        <v>67.5</v>
      </c>
      <c r="O94" s="28">
        <f t="shared" si="51"/>
        <v>143.5</v>
      </c>
      <c r="Q94" s="32" t="s">
        <v>23</v>
      </c>
      <c r="R94" s="28">
        <v>116</v>
      </c>
      <c r="S94" s="28">
        <v>27</v>
      </c>
      <c r="T94" s="28">
        <v>0.5</v>
      </c>
      <c r="U94" s="28">
        <f t="shared" si="44"/>
        <v>58</v>
      </c>
      <c r="V94" s="32">
        <f t="shared" si="60"/>
        <v>13.5</v>
      </c>
      <c r="W94" s="28">
        <f t="shared" si="52"/>
        <v>71.5</v>
      </c>
      <c r="Y94" s="32" t="s">
        <v>23</v>
      </c>
      <c r="Z94" s="28">
        <v>109</v>
      </c>
      <c r="AA94" s="28">
        <v>73</v>
      </c>
      <c r="AB94" s="28">
        <v>0.5</v>
      </c>
      <c r="AC94" s="28">
        <f t="shared" si="45"/>
        <v>54.5</v>
      </c>
      <c r="AD94" s="32">
        <f t="shared" si="61"/>
        <v>36.5</v>
      </c>
      <c r="AE94" s="28">
        <f t="shared" si="53"/>
        <v>91</v>
      </c>
      <c r="AG94" s="32" t="s">
        <v>23</v>
      </c>
      <c r="AH94" s="28">
        <v>142</v>
      </c>
      <c r="AI94" s="28">
        <v>40</v>
      </c>
      <c r="AJ94" s="28">
        <v>0.5</v>
      </c>
      <c r="AK94" s="28">
        <f t="shared" si="46"/>
        <v>71</v>
      </c>
      <c r="AL94" s="32">
        <f t="shared" si="62"/>
        <v>20</v>
      </c>
      <c r="AM94" s="28">
        <f t="shared" si="54"/>
        <v>91</v>
      </c>
      <c r="AO94" s="32" t="s">
        <v>23</v>
      </c>
      <c r="AP94" s="28">
        <v>186</v>
      </c>
      <c r="AQ94" s="28">
        <v>41</v>
      </c>
      <c r="AR94" s="28">
        <v>0.5</v>
      </c>
      <c r="AS94" s="28">
        <f t="shared" si="47"/>
        <v>93</v>
      </c>
      <c r="AT94" s="32">
        <f t="shared" si="63"/>
        <v>20.5</v>
      </c>
      <c r="AU94" s="28">
        <f t="shared" si="55"/>
        <v>113.5</v>
      </c>
      <c r="AW94" s="32" t="s">
        <v>23</v>
      </c>
      <c r="AX94" s="28">
        <v>288</v>
      </c>
      <c r="AY94" s="28">
        <v>13</v>
      </c>
      <c r="AZ94" s="28">
        <v>0.5</v>
      </c>
      <c r="BA94" s="28">
        <f t="shared" si="48"/>
        <v>144</v>
      </c>
      <c r="BB94" s="32">
        <f t="shared" si="64"/>
        <v>6.5</v>
      </c>
      <c r="BC94" s="28">
        <f t="shared" si="56"/>
        <v>150.5</v>
      </c>
      <c r="BE94" s="32" t="s">
        <v>23</v>
      </c>
      <c r="BF94" s="28">
        <v>0</v>
      </c>
      <c r="BG94" s="28">
        <v>0</v>
      </c>
      <c r="BH94" s="28">
        <v>0.5</v>
      </c>
      <c r="BI94" s="28">
        <f t="shared" si="49"/>
        <v>0</v>
      </c>
      <c r="BJ94" s="32">
        <f t="shared" si="65"/>
        <v>0</v>
      </c>
      <c r="BK94" s="28">
        <f t="shared" si="57"/>
        <v>0</v>
      </c>
    </row>
    <row r="95" spans="1:63">
      <c r="A95" s="32" t="s">
        <v>24</v>
      </c>
      <c r="B95" s="28">
        <v>27</v>
      </c>
      <c r="C95" s="28">
        <v>45</v>
      </c>
      <c r="D95" s="28">
        <v>0.2</v>
      </c>
      <c r="E95" s="28">
        <f t="shared" si="42"/>
        <v>5.4</v>
      </c>
      <c r="F95" s="33">
        <f t="shared" si="58"/>
        <v>9</v>
      </c>
      <c r="G95" s="28">
        <f t="shared" si="50"/>
        <v>14.4</v>
      </c>
      <c r="I95" s="32" t="s">
        <v>24</v>
      </c>
      <c r="J95" s="28">
        <v>35</v>
      </c>
      <c r="K95" s="28">
        <v>40</v>
      </c>
      <c r="L95" s="28">
        <v>0.2</v>
      </c>
      <c r="M95" s="28">
        <f t="shared" si="43"/>
        <v>7</v>
      </c>
      <c r="N95" s="32">
        <f t="shared" si="59"/>
        <v>8</v>
      </c>
      <c r="O95" s="28">
        <f t="shared" si="51"/>
        <v>15</v>
      </c>
      <c r="Q95" s="32" t="s">
        <v>24</v>
      </c>
      <c r="R95" s="28">
        <v>21</v>
      </c>
      <c r="S95" s="28">
        <v>0</v>
      </c>
      <c r="T95" s="28">
        <v>0.2</v>
      </c>
      <c r="U95" s="28">
        <f t="shared" si="44"/>
        <v>4.2</v>
      </c>
      <c r="V95" s="32">
        <f t="shared" si="60"/>
        <v>0</v>
      </c>
      <c r="W95" s="28">
        <f t="shared" si="52"/>
        <v>4.2</v>
      </c>
      <c r="Y95" s="32" t="s">
        <v>24</v>
      </c>
      <c r="Z95" s="28">
        <v>18</v>
      </c>
      <c r="AA95" s="28">
        <v>22</v>
      </c>
      <c r="AB95" s="28">
        <v>0.2</v>
      </c>
      <c r="AC95" s="28">
        <f t="shared" si="45"/>
        <v>3.6</v>
      </c>
      <c r="AD95" s="32">
        <f t="shared" si="61"/>
        <v>4.4000000000000004</v>
      </c>
      <c r="AE95" s="28">
        <f t="shared" si="53"/>
        <v>8</v>
      </c>
      <c r="AG95" s="32" t="s">
        <v>24</v>
      </c>
      <c r="AH95" s="28">
        <v>45</v>
      </c>
      <c r="AI95" s="28">
        <v>5</v>
      </c>
      <c r="AJ95" s="28">
        <v>0.2</v>
      </c>
      <c r="AK95" s="28">
        <f t="shared" si="46"/>
        <v>9</v>
      </c>
      <c r="AL95" s="32">
        <f t="shared" si="62"/>
        <v>1</v>
      </c>
      <c r="AM95" s="28">
        <f t="shared" si="54"/>
        <v>10</v>
      </c>
      <c r="AO95" s="32" t="s">
        <v>24</v>
      </c>
      <c r="AP95" s="28">
        <v>40</v>
      </c>
      <c r="AQ95" s="28">
        <v>0</v>
      </c>
      <c r="AR95" s="28">
        <v>0.2</v>
      </c>
      <c r="AS95" s="28">
        <f t="shared" si="47"/>
        <v>8</v>
      </c>
      <c r="AT95" s="32">
        <f t="shared" si="63"/>
        <v>0</v>
      </c>
      <c r="AU95" s="28">
        <f t="shared" si="55"/>
        <v>8</v>
      </c>
      <c r="AW95" s="32" t="s">
        <v>24</v>
      </c>
      <c r="AX95" s="28">
        <v>32</v>
      </c>
      <c r="AY95" s="28">
        <v>0</v>
      </c>
      <c r="AZ95" s="28">
        <v>0.2</v>
      </c>
      <c r="BA95" s="28">
        <f t="shared" si="48"/>
        <v>6.4</v>
      </c>
      <c r="BB95" s="32">
        <f t="shared" si="64"/>
        <v>0</v>
      </c>
      <c r="BC95" s="28">
        <f t="shared" si="56"/>
        <v>6.4</v>
      </c>
      <c r="BE95" s="32" t="s">
        <v>24</v>
      </c>
      <c r="BF95" s="28">
        <v>0</v>
      </c>
      <c r="BG95" s="28">
        <v>0</v>
      </c>
      <c r="BH95" s="28">
        <v>0.2</v>
      </c>
      <c r="BI95" s="28">
        <f t="shared" si="49"/>
        <v>0</v>
      </c>
      <c r="BJ95" s="32">
        <f t="shared" si="65"/>
        <v>0</v>
      </c>
      <c r="BK95" s="28">
        <f t="shared" si="57"/>
        <v>0</v>
      </c>
    </row>
    <row r="96" spans="1:63">
      <c r="A96" s="32" t="s">
        <v>25</v>
      </c>
      <c r="B96" s="28">
        <v>4</v>
      </c>
      <c r="C96" s="28">
        <v>12</v>
      </c>
      <c r="D96" s="28">
        <v>0.12</v>
      </c>
      <c r="E96" s="28">
        <f t="shared" si="42"/>
        <v>0.48</v>
      </c>
      <c r="F96" s="33">
        <f t="shared" si="58"/>
        <v>1.44</v>
      </c>
      <c r="G96" s="28">
        <f t="shared" si="50"/>
        <v>1.92</v>
      </c>
      <c r="I96" s="32" t="s">
        <v>25</v>
      </c>
      <c r="J96" s="28">
        <v>0</v>
      </c>
      <c r="K96" s="28">
        <v>12</v>
      </c>
      <c r="L96" s="28">
        <v>0.12</v>
      </c>
      <c r="M96" s="28">
        <f t="shared" si="43"/>
        <v>0</v>
      </c>
      <c r="N96" s="32">
        <f t="shared" si="59"/>
        <v>1.44</v>
      </c>
      <c r="O96" s="28">
        <f t="shared" si="51"/>
        <v>1.44</v>
      </c>
      <c r="Q96" s="32" t="s">
        <v>25</v>
      </c>
      <c r="R96" s="28">
        <v>4</v>
      </c>
      <c r="S96" s="28">
        <v>12</v>
      </c>
      <c r="T96" s="28">
        <v>0.12</v>
      </c>
      <c r="U96" s="28">
        <f t="shared" si="44"/>
        <v>0.48</v>
      </c>
      <c r="V96" s="32">
        <f t="shared" si="60"/>
        <v>1.44</v>
      </c>
      <c r="W96" s="28">
        <f t="shared" si="52"/>
        <v>1.92</v>
      </c>
      <c r="Y96" s="32" t="s">
        <v>25</v>
      </c>
      <c r="Z96" s="28">
        <v>32</v>
      </c>
      <c r="AA96" s="28">
        <v>12</v>
      </c>
      <c r="AB96" s="28">
        <v>0.12</v>
      </c>
      <c r="AC96" s="28">
        <f t="shared" si="45"/>
        <v>3.84</v>
      </c>
      <c r="AD96" s="32">
        <f t="shared" si="61"/>
        <v>1.44</v>
      </c>
      <c r="AE96" s="28">
        <f t="shared" si="53"/>
        <v>5.2799999999999994</v>
      </c>
      <c r="AG96" s="32" t="s">
        <v>25</v>
      </c>
      <c r="AH96" s="28">
        <v>3</v>
      </c>
      <c r="AI96" s="28">
        <v>5</v>
      </c>
      <c r="AJ96" s="28">
        <v>0.12</v>
      </c>
      <c r="AK96" s="28">
        <f t="shared" si="46"/>
        <v>0.36</v>
      </c>
      <c r="AL96" s="32">
        <f t="shared" si="62"/>
        <v>0.6</v>
      </c>
      <c r="AM96" s="28">
        <f t="shared" si="54"/>
        <v>0.96</v>
      </c>
      <c r="AO96" s="32" t="s">
        <v>25</v>
      </c>
      <c r="AP96" s="28">
        <v>18</v>
      </c>
      <c r="AQ96" s="28">
        <v>27</v>
      </c>
      <c r="AR96" s="28">
        <v>0.12</v>
      </c>
      <c r="AS96" s="28">
        <f t="shared" si="47"/>
        <v>2.16</v>
      </c>
      <c r="AT96" s="32">
        <f t="shared" si="63"/>
        <v>3.2399999999999998</v>
      </c>
      <c r="AU96" s="28">
        <f t="shared" si="55"/>
        <v>5.4</v>
      </c>
      <c r="AW96" s="32" t="s">
        <v>25</v>
      </c>
      <c r="AX96" s="28">
        <v>0</v>
      </c>
      <c r="AY96" s="28">
        <v>27</v>
      </c>
      <c r="AZ96" s="28">
        <v>0.12</v>
      </c>
      <c r="BA96" s="28">
        <f t="shared" si="48"/>
        <v>0</v>
      </c>
      <c r="BB96" s="32">
        <f t="shared" si="64"/>
        <v>3.2399999999999998</v>
      </c>
      <c r="BC96" s="28">
        <f t="shared" si="56"/>
        <v>3.2399999999999998</v>
      </c>
      <c r="BE96" s="32" t="s">
        <v>25</v>
      </c>
      <c r="BF96" s="28">
        <v>0</v>
      </c>
      <c r="BG96" s="28">
        <v>0</v>
      </c>
      <c r="BH96" s="28">
        <v>0.12</v>
      </c>
      <c r="BI96" s="28">
        <f t="shared" si="49"/>
        <v>0</v>
      </c>
      <c r="BJ96" s="32">
        <f t="shared" si="65"/>
        <v>0</v>
      </c>
      <c r="BK96" s="28">
        <f t="shared" si="57"/>
        <v>0</v>
      </c>
    </row>
    <row r="97" spans="1:63">
      <c r="A97" s="32" t="s">
        <v>26</v>
      </c>
      <c r="B97" s="28">
        <v>0</v>
      </c>
      <c r="C97" s="28">
        <v>0</v>
      </c>
      <c r="D97" s="28">
        <v>0.2</v>
      </c>
      <c r="E97" s="28">
        <f t="shared" si="42"/>
        <v>0</v>
      </c>
      <c r="F97" s="32">
        <f t="shared" si="58"/>
        <v>0</v>
      </c>
      <c r="G97" s="28">
        <f t="shared" si="50"/>
        <v>0</v>
      </c>
      <c r="I97" s="32" t="s">
        <v>26</v>
      </c>
      <c r="J97" s="28">
        <v>0</v>
      </c>
      <c r="K97" s="28">
        <v>0</v>
      </c>
      <c r="L97" s="28">
        <v>0.2</v>
      </c>
      <c r="M97" s="28">
        <f t="shared" si="43"/>
        <v>0</v>
      </c>
      <c r="N97" s="32">
        <f t="shared" si="59"/>
        <v>0</v>
      </c>
      <c r="O97" s="28">
        <f t="shared" si="51"/>
        <v>0</v>
      </c>
      <c r="Q97" s="32" t="s">
        <v>26</v>
      </c>
      <c r="R97" s="28">
        <v>0</v>
      </c>
      <c r="S97" s="28">
        <v>0</v>
      </c>
      <c r="T97" s="28">
        <v>0.2</v>
      </c>
      <c r="U97" s="28">
        <f t="shared" si="44"/>
        <v>0</v>
      </c>
      <c r="V97" s="32">
        <f t="shared" si="60"/>
        <v>0</v>
      </c>
      <c r="W97" s="28">
        <f t="shared" si="52"/>
        <v>0</v>
      </c>
      <c r="Y97" s="32" t="s">
        <v>26</v>
      </c>
      <c r="Z97" s="28">
        <v>0</v>
      </c>
      <c r="AA97" s="28">
        <v>0</v>
      </c>
      <c r="AB97" s="28">
        <v>0.2</v>
      </c>
      <c r="AC97" s="28">
        <f t="shared" si="45"/>
        <v>0</v>
      </c>
      <c r="AD97" s="32">
        <f t="shared" si="61"/>
        <v>0</v>
      </c>
      <c r="AE97" s="28">
        <f t="shared" si="53"/>
        <v>0</v>
      </c>
      <c r="AG97" s="32" t="s">
        <v>26</v>
      </c>
      <c r="AH97" s="28">
        <v>0</v>
      </c>
      <c r="AI97" s="28">
        <v>0</v>
      </c>
      <c r="AJ97" s="28">
        <v>0.2</v>
      </c>
      <c r="AK97" s="28">
        <f t="shared" si="46"/>
        <v>0</v>
      </c>
      <c r="AL97" s="32">
        <f t="shared" si="62"/>
        <v>0</v>
      </c>
      <c r="AM97" s="28">
        <f t="shared" si="54"/>
        <v>0</v>
      </c>
      <c r="AO97" s="32" t="s">
        <v>26</v>
      </c>
      <c r="AP97" s="28">
        <v>0</v>
      </c>
      <c r="AQ97" s="28">
        <v>0</v>
      </c>
      <c r="AR97" s="28">
        <v>0.2</v>
      </c>
      <c r="AS97" s="28">
        <f t="shared" si="47"/>
        <v>0</v>
      </c>
      <c r="AT97" s="32">
        <f t="shared" si="63"/>
        <v>0</v>
      </c>
      <c r="AU97" s="28">
        <f t="shared" si="55"/>
        <v>0</v>
      </c>
      <c r="AW97" s="32" t="s">
        <v>26</v>
      </c>
      <c r="AX97" s="28">
        <v>0</v>
      </c>
      <c r="AY97" s="28">
        <v>0</v>
      </c>
      <c r="AZ97" s="28">
        <v>0.2</v>
      </c>
      <c r="BA97" s="28">
        <f t="shared" si="48"/>
        <v>0</v>
      </c>
      <c r="BB97" s="32">
        <f t="shared" si="64"/>
        <v>0</v>
      </c>
      <c r="BC97" s="28">
        <f t="shared" si="56"/>
        <v>0</v>
      </c>
      <c r="BE97" s="32" t="s">
        <v>26</v>
      </c>
      <c r="BF97" s="28">
        <v>0</v>
      </c>
      <c r="BG97" s="28">
        <v>0</v>
      </c>
      <c r="BH97" s="28">
        <v>0.2</v>
      </c>
      <c r="BI97" s="28">
        <f t="shared" si="49"/>
        <v>0</v>
      </c>
      <c r="BJ97" s="32">
        <f t="shared" si="65"/>
        <v>0</v>
      </c>
      <c r="BK97" s="28">
        <f t="shared" si="57"/>
        <v>0</v>
      </c>
    </row>
    <row r="98" spans="1:63">
      <c r="A98" s="32" t="s">
        <v>27</v>
      </c>
      <c r="B98" s="28">
        <v>2</v>
      </c>
      <c r="C98" s="28">
        <v>0</v>
      </c>
      <c r="D98" s="28">
        <v>0.25</v>
      </c>
      <c r="E98" s="28">
        <f t="shared" si="42"/>
        <v>0.5</v>
      </c>
      <c r="F98" s="32">
        <f t="shared" si="58"/>
        <v>0</v>
      </c>
      <c r="G98" s="28">
        <f t="shared" si="50"/>
        <v>0.5</v>
      </c>
      <c r="I98" s="32" t="s">
        <v>27</v>
      </c>
      <c r="J98" s="28">
        <v>7</v>
      </c>
      <c r="K98" s="28">
        <v>0</v>
      </c>
      <c r="L98" s="28">
        <v>0.25</v>
      </c>
      <c r="M98" s="28">
        <f t="shared" si="43"/>
        <v>1.75</v>
      </c>
      <c r="N98" s="32">
        <f t="shared" si="59"/>
        <v>0</v>
      </c>
      <c r="O98" s="28">
        <f t="shared" si="51"/>
        <v>1.75</v>
      </c>
      <c r="Q98" s="32" t="s">
        <v>27</v>
      </c>
      <c r="R98" s="28">
        <v>11</v>
      </c>
      <c r="S98" s="28">
        <v>0</v>
      </c>
      <c r="T98" s="28">
        <v>0.25</v>
      </c>
      <c r="U98" s="28">
        <f t="shared" si="44"/>
        <v>2.75</v>
      </c>
      <c r="V98" s="32">
        <f t="shared" si="60"/>
        <v>0</v>
      </c>
      <c r="W98" s="28">
        <f t="shared" si="52"/>
        <v>2.75</v>
      </c>
      <c r="Y98" s="32" t="s">
        <v>27</v>
      </c>
      <c r="Z98" s="28">
        <v>12</v>
      </c>
      <c r="AA98" s="28">
        <v>0</v>
      </c>
      <c r="AB98" s="28">
        <v>0.25</v>
      </c>
      <c r="AC98" s="28">
        <f t="shared" si="45"/>
        <v>3</v>
      </c>
      <c r="AD98" s="32">
        <f t="shared" si="61"/>
        <v>0</v>
      </c>
      <c r="AE98" s="28">
        <f t="shared" si="53"/>
        <v>3</v>
      </c>
      <c r="AG98" s="32" t="s">
        <v>27</v>
      </c>
      <c r="AH98" s="28">
        <v>12</v>
      </c>
      <c r="AI98" s="28">
        <v>0</v>
      </c>
      <c r="AJ98" s="28">
        <v>0.25</v>
      </c>
      <c r="AK98" s="28">
        <f t="shared" si="46"/>
        <v>3</v>
      </c>
      <c r="AL98" s="32">
        <f t="shared" si="62"/>
        <v>0</v>
      </c>
      <c r="AM98" s="28">
        <f t="shared" si="54"/>
        <v>3</v>
      </c>
      <c r="AO98" s="32" t="s">
        <v>27</v>
      </c>
      <c r="AP98" s="28">
        <v>12</v>
      </c>
      <c r="AQ98" s="28">
        <v>0</v>
      </c>
      <c r="AR98" s="28">
        <v>0.25</v>
      </c>
      <c r="AS98" s="28">
        <f t="shared" si="47"/>
        <v>3</v>
      </c>
      <c r="AT98" s="32">
        <f t="shared" si="63"/>
        <v>0</v>
      </c>
      <c r="AU98" s="28">
        <f t="shared" si="55"/>
        <v>3</v>
      </c>
      <c r="AW98" s="32" t="s">
        <v>27</v>
      </c>
      <c r="AX98" s="28">
        <v>15</v>
      </c>
      <c r="AY98" s="28">
        <v>0</v>
      </c>
      <c r="AZ98" s="28">
        <v>0.25</v>
      </c>
      <c r="BA98" s="28">
        <f t="shared" si="48"/>
        <v>3.75</v>
      </c>
      <c r="BB98" s="32">
        <f t="shared" si="64"/>
        <v>0</v>
      </c>
      <c r="BC98" s="28">
        <f t="shared" si="56"/>
        <v>3.75</v>
      </c>
      <c r="BE98" s="32" t="s">
        <v>27</v>
      </c>
      <c r="BF98" s="28">
        <v>0</v>
      </c>
      <c r="BG98" s="28">
        <v>0</v>
      </c>
      <c r="BH98" s="28">
        <v>0.25</v>
      </c>
      <c r="BI98" s="28">
        <f t="shared" si="49"/>
        <v>0</v>
      </c>
      <c r="BJ98" s="32">
        <f t="shared" si="65"/>
        <v>0</v>
      </c>
      <c r="BK98" s="28">
        <f t="shared" si="57"/>
        <v>0</v>
      </c>
    </row>
    <row r="99" spans="1:63">
      <c r="A99" s="32" t="s">
        <v>28</v>
      </c>
      <c r="B99" s="28">
        <v>0</v>
      </c>
      <c r="C99" s="28">
        <v>0</v>
      </c>
      <c r="D99" s="28">
        <v>0.39</v>
      </c>
      <c r="E99" s="28">
        <f t="shared" si="42"/>
        <v>0</v>
      </c>
      <c r="F99" s="32">
        <f t="shared" si="58"/>
        <v>0</v>
      </c>
      <c r="G99" s="28">
        <f t="shared" si="50"/>
        <v>0</v>
      </c>
      <c r="I99" s="32" t="s">
        <v>28</v>
      </c>
      <c r="J99" s="28">
        <v>0</v>
      </c>
      <c r="K99" s="28">
        <v>0</v>
      </c>
      <c r="L99" s="28">
        <v>0.39</v>
      </c>
      <c r="M99" s="28">
        <f t="shared" si="43"/>
        <v>0</v>
      </c>
      <c r="N99" s="32">
        <f t="shared" si="59"/>
        <v>0</v>
      </c>
      <c r="O99" s="28">
        <f t="shared" si="51"/>
        <v>0</v>
      </c>
      <c r="Q99" s="32" t="s">
        <v>28</v>
      </c>
      <c r="R99" s="28">
        <v>22</v>
      </c>
      <c r="S99" s="28">
        <v>0</v>
      </c>
      <c r="T99" s="28">
        <v>0.39</v>
      </c>
      <c r="U99" s="28">
        <f t="shared" si="44"/>
        <v>8.58</v>
      </c>
      <c r="V99" s="32">
        <f t="shared" si="60"/>
        <v>0</v>
      </c>
      <c r="W99" s="28">
        <f t="shared" si="52"/>
        <v>8.58</v>
      </c>
      <c r="Y99" s="32" t="s">
        <v>28</v>
      </c>
      <c r="Z99" s="28">
        <v>9</v>
      </c>
      <c r="AA99" s="28">
        <v>0</v>
      </c>
      <c r="AB99" s="28">
        <v>0.39</v>
      </c>
      <c r="AC99" s="28">
        <f t="shared" si="45"/>
        <v>3.5100000000000002</v>
      </c>
      <c r="AD99" s="32">
        <f t="shared" si="61"/>
        <v>0</v>
      </c>
      <c r="AE99" s="28">
        <f t="shared" si="53"/>
        <v>3.5100000000000002</v>
      </c>
      <c r="AG99" s="32" t="s">
        <v>28</v>
      </c>
      <c r="AH99" s="28">
        <v>18</v>
      </c>
      <c r="AI99" s="28">
        <v>0</v>
      </c>
      <c r="AJ99" s="28">
        <v>0.39</v>
      </c>
      <c r="AK99" s="28">
        <f t="shared" si="46"/>
        <v>7.0200000000000005</v>
      </c>
      <c r="AL99" s="32">
        <f t="shared" si="62"/>
        <v>0</v>
      </c>
      <c r="AM99" s="28">
        <f t="shared" si="54"/>
        <v>7.0200000000000005</v>
      </c>
      <c r="AO99" s="32" t="s">
        <v>28</v>
      </c>
      <c r="AP99" s="28">
        <v>0</v>
      </c>
      <c r="AQ99" s="28">
        <v>0</v>
      </c>
      <c r="AR99" s="28">
        <v>0.39</v>
      </c>
      <c r="AS99" s="28">
        <f t="shared" si="47"/>
        <v>0</v>
      </c>
      <c r="AT99" s="32">
        <f t="shared" si="63"/>
        <v>0</v>
      </c>
      <c r="AU99" s="28">
        <f t="shared" si="55"/>
        <v>0</v>
      </c>
      <c r="AW99" s="32" t="s">
        <v>28</v>
      </c>
      <c r="AX99" s="28">
        <v>22</v>
      </c>
      <c r="AY99" s="28">
        <v>0</v>
      </c>
      <c r="AZ99" s="28">
        <v>0.39</v>
      </c>
      <c r="BA99" s="28">
        <f t="shared" si="48"/>
        <v>8.58</v>
      </c>
      <c r="BB99" s="32">
        <f t="shared" si="64"/>
        <v>0</v>
      </c>
      <c r="BC99" s="28">
        <f t="shared" si="56"/>
        <v>8.58</v>
      </c>
      <c r="BE99" s="32" t="s">
        <v>28</v>
      </c>
      <c r="BF99" s="28">
        <v>0</v>
      </c>
      <c r="BG99" s="28">
        <v>0</v>
      </c>
      <c r="BH99" s="28">
        <v>0.39</v>
      </c>
      <c r="BI99" s="28">
        <f t="shared" si="49"/>
        <v>0</v>
      </c>
      <c r="BJ99" s="32">
        <f t="shared" si="65"/>
        <v>0</v>
      </c>
      <c r="BK99" s="28">
        <f t="shared" si="57"/>
        <v>0</v>
      </c>
    </row>
    <row r="100" spans="1:63">
      <c r="A100" s="29"/>
      <c r="B100" s="29"/>
      <c r="C100"/>
      <c r="D100" s="29"/>
      <c r="E100" s="29"/>
      <c r="F100" s="29"/>
      <c r="G100" s="113">
        <f>SUM(G77:G99)</f>
        <v>1336.5</v>
      </c>
      <c r="I100" s="29"/>
      <c r="J100" s="29"/>
      <c r="L100" s="29"/>
      <c r="M100" s="29"/>
      <c r="N100" s="29"/>
      <c r="O100" s="113">
        <f>SUM(O77:O99)</f>
        <v>1735.17</v>
      </c>
      <c r="Q100" s="29"/>
      <c r="R100" s="29"/>
      <c r="S100" s="1"/>
      <c r="T100" s="29"/>
      <c r="U100" s="29"/>
      <c r="V100" s="29"/>
      <c r="W100" s="113">
        <f>SUM(W77:W99)</f>
        <v>1400.1100000000001</v>
      </c>
      <c r="Y100" s="29"/>
      <c r="Z100" s="29"/>
      <c r="AA100" s="1"/>
      <c r="AB100" s="29"/>
      <c r="AC100" s="29"/>
      <c r="AD100" s="29"/>
      <c r="AE100" s="113">
        <f>SUM(AE77:AE99)</f>
        <v>1359.23</v>
      </c>
      <c r="AG100" s="29"/>
      <c r="AH100" s="29"/>
      <c r="AI100" s="1"/>
      <c r="AJ100" s="29"/>
      <c r="AK100" s="29"/>
      <c r="AL100" s="29"/>
      <c r="AM100" s="113">
        <f>SUM(AM77:AM99)</f>
        <v>1220.2000000000003</v>
      </c>
      <c r="AO100" s="29"/>
      <c r="AP100" s="29"/>
      <c r="AQ100" s="1"/>
      <c r="AR100" s="29"/>
      <c r="AS100" s="29"/>
      <c r="AT100" s="29"/>
      <c r="AU100" s="113">
        <f>SUM(AU77:AU99)</f>
        <v>1155.3800000000001</v>
      </c>
      <c r="AW100" s="29"/>
      <c r="AX100" s="29"/>
      <c r="AY100" s="1"/>
      <c r="AZ100" s="29"/>
      <c r="BA100" s="29"/>
      <c r="BB100" s="29"/>
      <c r="BC100" s="113">
        <f>SUM(BC77:BC99)</f>
        <v>1886.59</v>
      </c>
      <c r="BE100" s="29"/>
      <c r="BF100" s="29"/>
      <c r="BG100" s="1"/>
      <c r="BH100" s="29"/>
      <c r="BI100" s="29"/>
      <c r="BJ100" s="29"/>
      <c r="BK100" s="113">
        <f>SUM(BK77:BK99)</f>
        <v>0</v>
      </c>
    </row>
    <row r="101" spans="1:63">
      <c r="A101" s="1"/>
      <c r="B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63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63">
      <c r="C103"/>
    </row>
  </sheetData>
  <mergeCells count="4">
    <mergeCell ref="D1:O1"/>
    <mergeCell ref="A39:A41"/>
    <mergeCell ref="A3:A5"/>
    <mergeCell ref="B2:C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2014-12-10T17:41:58Z</dcterms:modified>
</cp:coreProperties>
</file>