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80" yWindow="-15" windowWidth="7725" windowHeight="8700" activeTab="4"/>
  </bookViews>
  <sheets>
    <sheet name="Andamento Bors.Rich. Famig." sheetId="5" r:id="rId1"/>
    <sheet name="grafico tendenze raccolta" sheetId="3" r:id="rId2"/>
    <sheet name="Distribuz. borse 2015-16" sheetId="2" r:id="rId3"/>
    <sheet name="Giacenza 2015-2016" sheetId="1" r:id="rId4"/>
    <sheet name="Dettag. scar-giac" sheetId="4" r:id="rId5"/>
  </sheets>
  <definedNames>
    <definedName name="_xlnm.Print_Area" localSheetId="0">'Andamento Bors.Rich. Famig.'!$A$1:$T$38</definedName>
    <definedName name="_xlnm.Print_Area" localSheetId="4">'Dettag. scar-giac'!$A$1:$T$36</definedName>
    <definedName name="_xlnm.Print_Area" localSheetId="2">'Distribuz. borse 2015-16'!$A$1:$Q$37</definedName>
    <definedName name="_xlnm.Print_Area" localSheetId="3">'Giacenza 2015-2016'!$A$1:$Q$37</definedName>
    <definedName name="_xlnm.Print_Area" localSheetId="1">'grafico tendenze raccolta'!$A$1:$N$39</definedName>
  </definedNames>
  <calcPr calcId="125725" iterateDelta="1E-4"/>
</workbook>
</file>

<file path=xl/calcChain.xml><?xml version="1.0" encoding="utf-8"?>
<calcChain xmlns="http://schemas.openxmlformats.org/spreadsheetml/2006/main">
  <c r="C36" i="1"/>
  <c r="C37" i="2"/>
  <c r="D15"/>
  <c r="F36" i="3"/>
  <c r="F36" i="5"/>
  <c r="E36"/>
  <c r="D36"/>
  <c r="C36"/>
  <c r="C17" l="1"/>
  <c r="D13"/>
  <c r="F35"/>
  <c r="F35" i="3" l="1"/>
  <c r="F38" s="1"/>
  <c r="F39" s="1"/>
  <c r="D18"/>
  <c r="E18"/>
  <c r="F18"/>
  <c r="C18"/>
  <c r="D38"/>
  <c r="D39" s="1"/>
  <c r="E38"/>
  <c r="E39" s="1"/>
  <c r="C38"/>
  <c r="C39" s="1"/>
  <c r="D35" i="5"/>
  <c r="E35"/>
  <c r="F34" i="3" l="1"/>
  <c r="C35" i="5"/>
  <c r="C16"/>
  <c r="C36" i="2" l="1"/>
  <c r="C17"/>
  <c r="C16" i="1" l="1"/>
  <c r="C37" s="1"/>
</calcChain>
</file>

<file path=xl/sharedStrings.xml><?xml version="1.0" encoding="utf-8"?>
<sst xmlns="http://schemas.openxmlformats.org/spreadsheetml/2006/main" count="243" uniqueCount="99">
  <si>
    <t>MESI</t>
  </si>
  <si>
    <t>GIACENZA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</si>
  <si>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</si>
  <si>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</si>
  <si>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</si>
  <si>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</si>
  <si>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</si>
  <si>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</si>
  <si>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</si>
  <si>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</si>
  <si>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</si>
  <si>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</si>
  <si>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</si>
  <si>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</si>
  <si>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G. MEDIA</t>
  </si>
  <si>
    <t>GIACENZA 2016</t>
  </si>
  <si>
    <t>Distribuzione borse</t>
  </si>
  <si>
    <t>TOTALE</t>
  </si>
  <si>
    <t>Kg. MESI 2015</t>
  </si>
  <si>
    <t>Raccolta AGEA 2015</t>
  </si>
  <si>
    <t>Raccolta B. A. 2015</t>
  </si>
  <si>
    <t>Raccolta SUPER. 2015</t>
  </si>
  <si>
    <t>Totale Raccolta 2015</t>
  </si>
  <si>
    <t>Raccolta AGEA 2016</t>
  </si>
  <si>
    <t>Raccolta B. A. 2016</t>
  </si>
  <si>
    <t>Raccolta SUPER. 2016</t>
  </si>
  <si>
    <t>Totale Raccolta 2016</t>
  </si>
  <si>
    <t>scarico</t>
  </si>
  <si>
    <t>PRODOTTI</t>
  </si>
  <si>
    <t>giacenza 2015</t>
  </si>
  <si>
    <t>Kg</t>
  </si>
  <si>
    <t>magazzino AGEA</t>
  </si>
  <si>
    <t>BISCOTTI</t>
  </si>
  <si>
    <t>magazzino banco alim</t>
  </si>
  <si>
    <t>LATTE, YOGOURT E GELATI</t>
  </si>
  <si>
    <t>racc. superm</t>
  </si>
  <si>
    <t>PASTA</t>
  </si>
  <si>
    <t>Tot. Racc.</t>
  </si>
  <si>
    <t>GRANA</t>
  </si>
  <si>
    <t>CICCOLATO UOVA</t>
  </si>
  <si>
    <t>tot distrib</t>
  </si>
  <si>
    <t>RISO</t>
  </si>
  <si>
    <t>diff. Kg</t>
  </si>
  <si>
    <t>ZUCCHERO</t>
  </si>
  <si>
    <t>Diff. Racc/distr.</t>
  </si>
  <si>
    <t>PELATI POMODORI</t>
  </si>
  <si>
    <t>PASSATA POMODORO</t>
  </si>
  <si>
    <t>LEGUMI</t>
  </si>
  <si>
    <t>VERDURE CONGELATE</t>
  </si>
  <si>
    <t>TONNO</t>
  </si>
  <si>
    <t>TONNO piccole</t>
  </si>
  <si>
    <t>MARMELLATA</t>
  </si>
  <si>
    <t>OLIO di oliva</t>
  </si>
  <si>
    <t>OLIO di semi</t>
  </si>
  <si>
    <t>FARINA</t>
  </si>
  <si>
    <t>INFANZIA OMOGENIZZATI</t>
  </si>
  <si>
    <t>INFANZIA biscotti, latte polvere ecc.</t>
  </si>
  <si>
    <t>CARNE IN SCATOLA</t>
  </si>
  <si>
    <t>PANE e AFFINI e pizzette</t>
  </si>
  <si>
    <t>CAFFE</t>
  </si>
  <si>
    <t>DOLCIUMI VARI</t>
  </si>
  <si>
    <t>varie</t>
  </si>
  <si>
    <t>ACQUA</t>
  </si>
  <si>
    <t>bibite TEA SANTAL ecc</t>
  </si>
  <si>
    <t>misto pesto</t>
  </si>
  <si>
    <t>verdura fresca</t>
  </si>
  <si>
    <t>frutta fresca</t>
  </si>
  <si>
    <t>TOTALE MESE</t>
  </si>
  <si>
    <t>Tot Kg alimentari consegnati</t>
  </si>
  <si>
    <t>BORSE</t>
  </si>
  <si>
    <t>Tot borse distribuite</t>
  </si>
  <si>
    <t>Peso/borsa</t>
  </si>
  <si>
    <t>Peso medio borse</t>
  </si>
  <si>
    <t>totale</t>
  </si>
  <si>
    <t>borse pallaroni (venerdì e martedì)</t>
  </si>
  <si>
    <t>Pizzini-borse D.Orione, Can. San Vinc.</t>
  </si>
  <si>
    <t>n° richiedenti</t>
  </si>
  <si>
    <t>Persone</t>
  </si>
  <si>
    <t>TOTALONE/mese</t>
  </si>
  <si>
    <t>n° richiedenti/mese</t>
  </si>
  <si>
    <t>Persone/mese</t>
  </si>
  <si>
    <t>DISTRIB. BORSE 2015</t>
  </si>
  <si>
    <t>giac. 30 set</t>
  </si>
  <si>
    <t>Dato medio mensile</t>
  </si>
  <si>
    <t>Kg. PRIMI 9 MESI 2016</t>
  </si>
  <si>
    <t>GIACENZA A MAGAZZINO 2015</t>
  </si>
  <si>
    <t>DISTRIBUZIONE BORSE 2015</t>
  </si>
  <si>
    <t>DISTRIBUZIONE BORSE 2016</t>
  </si>
  <si>
    <t>RACCOLTA AGEA BANCO ALIMENTARE SUPERMERCATI 2015</t>
  </si>
  <si>
    <t>RACCOLTA AGEA BANCO ALIMENTARE SUPERMERCATI 2016</t>
  </si>
  <si>
    <t>GIACENZA A MAGAZZINO 2016</t>
  </si>
  <si>
    <t>Totali raccolta set 15</t>
  </si>
  <si>
    <r>
      <t>Giac</t>
    </r>
    <r>
      <rPr>
        <b/>
        <sz val="10"/>
        <color theme="1"/>
        <rFont val="Calibri"/>
        <family val="2"/>
        <scheme val="minor"/>
      </rPr>
      <t xml:space="preserve">enza </t>
    </r>
    <r>
      <rPr>
        <sz val="10"/>
        <color theme="1"/>
        <rFont val="Calibri"/>
        <family val="2"/>
        <scheme val="minor"/>
      </rPr>
      <t>Media</t>
    </r>
  </si>
  <si>
    <t>Presenze giornaliere</t>
  </si>
  <si>
    <t>DISTRIB. BORSE 2016 n° a confronto con RICHIEDENTI e FAMIGLIE e PRESENZE GIORNALIERE</t>
  </si>
  <si>
    <t>Totali raccolta nov 16</t>
  </si>
  <si>
    <t>Diff. 2016-15 11 mesi</t>
  </si>
  <si>
    <t>borse in più nov 16</t>
  </si>
  <si>
    <t>Giacenza media diff. 2015-16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</si>
</sst>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20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8"/>
      <name val="MS Sans Serif"/>
      <family val="2"/>
    </font>
    <font>
      <sz val="6"/>
      <name val="MS Sans Serif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00">
    <xf numFmtId="0" fontId="0" fillId="0" borderId="0" xfId="0"/>
    <xf numFmtId="49" fontId="3" fillId="0" borderId="3" xfId="0" applyNumberFormat="1" applyFont="1" applyBorder="1" applyAlignment="1">
      <alignment horizontal="center" vertical="center" textRotation="180"/>
    </xf>
    <xf numFmtId="49" fontId="3" fillId="3" borderId="3" xfId="0" applyNumberFormat="1" applyFont="1" applyFill="1" applyBorder="1" applyAlignment="1">
      <alignment horizontal="center" vertical="center" textRotation="180"/>
    </xf>
    <xf numFmtId="0" fontId="0" fillId="0" borderId="3" xfId="0" applyBorder="1"/>
    <xf numFmtId="0" fontId="5" fillId="3" borderId="3" xfId="0" applyFont="1" applyFill="1" applyBorder="1"/>
    <xf numFmtId="0" fontId="5" fillId="0" borderId="0" xfId="0" applyFont="1" applyAlignment="1">
      <alignment horizontal="center" vertical="center" textRotation="180"/>
    </xf>
    <xf numFmtId="0" fontId="5" fillId="0" borderId="0" xfId="0" applyFont="1"/>
    <xf numFmtId="0" fontId="6" fillId="0" borderId="0" xfId="1"/>
    <xf numFmtId="49" fontId="3" fillId="0" borderId="3" xfId="1" applyNumberFormat="1" applyFont="1" applyBorder="1" applyAlignment="1">
      <alignment horizontal="center" vertical="center" textRotation="180"/>
    </xf>
    <xf numFmtId="49" fontId="3" fillId="3" borderId="3" xfId="1" applyNumberFormat="1" applyFont="1" applyFill="1" applyBorder="1" applyAlignment="1">
      <alignment horizontal="center" vertical="center" textRotation="180"/>
    </xf>
    <xf numFmtId="49" fontId="3" fillId="7" borderId="3" xfId="1" applyNumberFormat="1" applyFont="1" applyFill="1" applyBorder="1" applyAlignment="1">
      <alignment horizontal="center" vertical="center" textRotation="180"/>
    </xf>
    <xf numFmtId="49" fontId="3" fillId="8" borderId="3" xfId="1" applyNumberFormat="1" applyFont="1" applyFill="1" applyBorder="1" applyAlignment="1">
      <alignment horizontal="center" vertical="center" textRotation="180"/>
    </xf>
    <xf numFmtId="49" fontId="3" fillId="9" borderId="3" xfId="1" applyNumberFormat="1" applyFont="1" applyFill="1" applyBorder="1" applyAlignment="1">
      <alignment horizontal="center" vertical="center" textRotation="180"/>
    </xf>
    <xf numFmtId="0" fontId="3" fillId="0" borderId="3" xfId="1" applyFont="1" applyBorder="1"/>
    <xf numFmtId="3" fontId="3" fillId="3" borderId="3" xfId="1" applyNumberFormat="1" applyFont="1" applyFill="1" applyBorder="1"/>
    <xf numFmtId="3" fontId="3" fillId="7" borderId="3" xfId="1" applyNumberFormat="1" applyFont="1" applyFill="1" applyBorder="1"/>
    <xf numFmtId="3" fontId="3" fillId="8" borderId="3" xfId="1" applyNumberFormat="1" applyFont="1" applyFill="1" applyBorder="1"/>
    <xf numFmtId="3" fontId="3" fillId="9" borderId="3" xfId="1" applyNumberFormat="1" applyFont="1" applyFill="1" applyBorder="1"/>
    <xf numFmtId="164" fontId="6" fillId="0" borderId="0" xfId="1" applyNumberFormat="1" applyFont="1"/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0" fillId="6" borderId="8" xfId="0" applyFill="1" applyBorder="1"/>
    <xf numFmtId="16" fontId="0" fillId="6" borderId="9" xfId="0" applyNumberFormat="1" applyFill="1" applyBorder="1"/>
    <xf numFmtId="0" fontId="0" fillId="6" borderId="9" xfId="0" applyFill="1" applyBorder="1"/>
    <xf numFmtId="0" fontId="0" fillId="6" borderId="10" xfId="0" applyFill="1" applyBorder="1"/>
    <xf numFmtId="0" fontId="0" fillId="10" borderId="11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left" vertical="center"/>
    </xf>
    <xf numFmtId="2" fontId="0" fillId="6" borderId="14" xfId="0" applyNumberFormat="1" applyFill="1" applyBorder="1"/>
    <xf numFmtId="0" fontId="0" fillId="6" borderId="14" xfId="0" applyFill="1" applyBorder="1"/>
    <xf numFmtId="0" fontId="0" fillId="6" borderId="15" xfId="0" applyFill="1" applyBorder="1"/>
    <xf numFmtId="0" fontId="0" fillId="10" borderId="16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left" vertical="center"/>
    </xf>
    <xf numFmtId="0" fontId="5" fillId="0" borderId="19" xfId="0" applyFont="1" applyBorder="1"/>
    <xf numFmtId="0" fontId="0" fillId="0" borderId="20" xfId="0" applyBorder="1"/>
    <xf numFmtId="0" fontId="0" fillId="0" borderId="21" xfId="0" applyBorder="1"/>
    <xf numFmtId="165" fontId="7" fillId="0" borderId="9" xfId="0" applyNumberFormat="1" applyFont="1" applyBorder="1"/>
    <xf numFmtId="0" fontId="0" fillId="6" borderId="13" xfId="0" applyFill="1" applyBorder="1" applyAlignment="1">
      <alignment horizontal="left"/>
    </xf>
    <xf numFmtId="0" fontId="5" fillId="0" borderId="22" xfId="0" applyFont="1" applyBorder="1"/>
    <xf numFmtId="0" fontId="0" fillId="0" borderId="23" xfId="0" applyBorder="1"/>
    <xf numFmtId="0" fontId="0" fillId="0" borderId="24" xfId="0" applyBorder="1"/>
    <xf numFmtId="165" fontId="7" fillId="0" borderId="14" xfId="0" applyNumberFormat="1" applyFont="1" applyBorder="1"/>
    <xf numFmtId="0" fontId="8" fillId="0" borderId="0" xfId="0" applyFont="1"/>
    <xf numFmtId="0" fontId="8" fillId="0" borderId="0" xfId="0" applyFont="1" applyBorder="1"/>
    <xf numFmtId="0" fontId="0" fillId="6" borderId="13" xfId="0" applyFont="1" applyFill="1" applyBorder="1" applyAlignment="1">
      <alignment horizontal="left"/>
    </xf>
    <xf numFmtId="0" fontId="0" fillId="6" borderId="25" xfId="0" applyFont="1" applyFill="1" applyBorder="1" applyAlignment="1">
      <alignment horizontal="left"/>
    </xf>
    <xf numFmtId="2" fontId="0" fillId="6" borderId="26" xfId="0" applyNumberFormat="1" applyFill="1" applyBorder="1"/>
    <xf numFmtId="2" fontId="0" fillId="6" borderId="27" xfId="0" applyNumberFormat="1" applyFill="1" applyBorder="1"/>
    <xf numFmtId="2" fontId="0" fillId="0" borderId="0" xfId="0" applyNumberFormat="1"/>
    <xf numFmtId="0" fontId="9" fillId="0" borderId="28" xfId="0" applyFont="1" applyBorder="1"/>
    <xf numFmtId="0" fontId="0" fillId="0" borderId="29" xfId="0" applyBorder="1"/>
    <xf numFmtId="0" fontId="0" fillId="0" borderId="30" xfId="0" applyBorder="1"/>
    <xf numFmtId="0" fontId="10" fillId="0" borderId="26" xfId="0" applyFont="1" applyBorder="1"/>
    <xf numFmtId="3" fontId="0" fillId="0" borderId="0" xfId="0" applyNumberFormat="1"/>
    <xf numFmtId="164" fontId="11" fillId="0" borderId="0" xfId="0" applyNumberFormat="1" applyFont="1" applyFill="1" applyBorder="1"/>
    <xf numFmtId="1" fontId="0" fillId="0" borderId="0" xfId="0" applyNumberFormat="1"/>
    <xf numFmtId="1" fontId="5" fillId="3" borderId="3" xfId="0" applyNumberFormat="1" applyFont="1" applyFill="1" applyBorder="1"/>
    <xf numFmtId="0" fontId="0" fillId="0" borderId="3" xfId="0" applyBorder="1" applyAlignment="1">
      <alignment horizontal="center" vertical="center"/>
    </xf>
    <xf numFmtId="0" fontId="5" fillId="0" borderId="2" xfId="0" applyFont="1" applyBorder="1"/>
    <xf numFmtId="0" fontId="5" fillId="0" borderId="0" xfId="0" applyFont="1" applyAlignment="1">
      <alignment horizontal="left"/>
    </xf>
    <xf numFmtId="0" fontId="14" fillId="0" borderId="3" xfId="1" applyFont="1" applyBorder="1" applyAlignment="1">
      <alignment horizontal="center" vertical="center" wrapText="1"/>
    </xf>
    <xf numFmtId="3" fontId="15" fillId="0" borderId="3" xfId="1" applyNumberFormat="1" applyFont="1" applyBorder="1"/>
    <xf numFmtId="0" fontId="15" fillId="0" borderId="3" xfId="1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" fontId="0" fillId="0" borderId="0" xfId="0" applyNumberFormat="1" applyAlignment="1">
      <alignment horizontal="right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lineChart>
        <c:grouping val="standard"/>
        <c:ser>
          <c:idx val="0"/>
          <c:order val="0"/>
          <c:tx>
            <c:strRef>
              <c:f>'Distribuz. borse 2015-16'!$C$4</c:f>
              <c:strCache>
                <c:ptCount val="1"/>
                <c:pt idx="0">
                  <c:v>Distribuzione borse</c:v>
                </c:pt>
              </c:strCache>
            </c:strRef>
          </c:tx>
          <c:marker>
            <c:symbol val="none"/>
          </c:marker>
          <c:trendline>
            <c:name>linea di tendenza distrib. borse 2015</c:name>
            <c:spPr>
              <a:ln w="22225">
                <a:solidFill>
                  <a:srgbClr val="FF0000"/>
                </a:solidFill>
              </a:ln>
            </c:spPr>
            <c:trendlineType val="poly"/>
            <c:order val="3"/>
          </c:trendline>
          <c:cat>
            <c:strRef>
              <c:f>'Distribuz. borse 2015-16'!$B$5:$B$16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'Distribuz. borse 2015-16'!$C$5:$C$16</c:f>
              <c:numCache>
                <c:formatCode>General</c:formatCode>
                <c:ptCount val="12"/>
                <c:pt idx="0">
                  <c:v>154</c:v>
                </c:pt>
                <c:pt idx="1">
                  <c:v>217</c:v>
                </c:pt>
                <c:pt idx="2">
                  <c:v>229</c:v>
                </c:pt>
                <c:pt idx="3">
                  <c:v>225</c:v>
                </c:pt>
                <c:pt idx="4">
                  <c:v>251</c:v>
                </c:pt>
                <c:pt idx="5">
                  <c:v>241</c:v>
                </c:pt>
                <c:pt idx="6">
                  <c:v>303</c:v>
                </c:pt>
                <c:pt idx="7">
                  <c:v>173</c:v>
                </c:pt>
                <c:pt idx="8">
                  <c:v>253</c:v>
                </c:pt>
                <c:pt idx="9">
                  <c:v>324</c:v>
                </c:pt>
                <c:pt idx="10">
                  <c:v>284</c:v>
                </c:pt>
                <c:pt idx="11">
                  <c:v>264</c:v>
                </c:pt>
              </c:numCache>
            </c:numRef>
          </c:val>
        </c:ser>
        <c:marker val="1"/>
        <c:axId val="50103424"/>
        <c:axId val="50112000"/>
      </c:lineChart>
      <c:catAx>
        <c:axId val="50103424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/>
            </a:pPr>
            <a:endParaRPr lang="it-IT"/>
          </a:p>
        </c:txPr>
        <c:crossAx val="50112000"/>
        <c:crosses val="autoZero"/>
        <c:auto val="1"/>
        <c:lblAlgn val="ctr"/>
        <c:lblOffset val="100"/>
      </c:catAx>
      <c:valAx>
        <c:axId val="50112000"/>
        <c:scaling>
          <c:orientation val="minMax"/>
          <c:max val="400"/>
          <c:min val="100"/>
        </c:scaling>
        <c:axPos val="l"/>
        <c:majorGridlines/>
        <c:numFmt formatCode="General" sourceLinked="0"/>
        <c:majorTickMark val="cross"/>
        <c:minorTickMark val="out"/>
        <c:tickLblPos val="nextTo"/>
        <c:spPr>
          <a:ln w="6350"/>
        </c:spPr>
        <c:crossAx val="50103424"/>
        <c:crosses val="autoZero"/>
        <c:crossBetween val="midCat"/>
        <c:majorUnit val="40"/>
        <c:minorUnit val="10"/>
      </c:valAx>
    </c:plotArea>
    <c:legend>
      <c:legendPos val="t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tx>
            <c:strRef>
              <c:f>'Andamento Bors.Rich. Famig.'!$C$22</c:f>
              <c:strCache>
                <c:ptCount val="1"/>
                <c:pt idx="0">
                  <c:v>Distribuzione borse</c:v>
                </c:pt>
              </c:strCache>
            </c:strRef>
          </c:tx>
          <c:marker>
            <c:symbol val="none"/>
          </c:marker>
          <c:cat>
            <c:strRef>
              <c:f>'Andamento Bors.Rich. Famig.'!$B$23:$B$34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'Andamento Bors.Rich. Famig.'!$C$23:$C$34</c:f>
              <c:numCache>
                <c:formatCode>General</c:formatCode>
                <c:ptCount val="12"/>
                <c:pt idx="0">
                  <c:v>216</c:v>
                </c:pt>
                <c:pt idx="1">
                  <c:v>269</c:v>
                </c:pt>
                <c:pt idx="2">
                  <c:v>276</c:v>
                </c:pt>
                <c:pt idx="3">
                  <c:v>360</c:v>
                </c:pt>
                <c:pt idx="4">
                  <c:v>330</c:v>
                </c:pt>
                <c:pt idx="5">
                  <c:v>286</c:v>
                </c:pt>
                <c:pt idx="6">
                  <c:v>302</c:v>
                </c:pt>
                <c:pt idx="7">
                  <c:v>216</c:v>
                </c:pt>
                <c:pt idx="8">
                  <c:v>272</c:v>
                </c:pt>
                <c:pt idx="9">
                  <c:v>272</c:v>
                </c:pt>
                <c:pt idx="10">
                  <c:v>293</c:v>
                </c:pt>
              </c:numCache>
            </c:numRef>
          </c:val>
        </c:ser>
        <c:ser>
          <c:idx val="1"/>
          <c:order val="1"/>
          <c:tx>
            <c:strRef>
              <c:f>'Andamento Bors.Rich. Famig.'!$D$22</c:f>
              <c:strCache>
                <c:ptCount val="1"/>
                <c:pt idx="0">
                  <c:v>n° richiedenti</c:v>
                </c:pt>
              </c:strCache>
            </c:strRef>
          </c:tx>
          <c:marker>
            <c:symbol val="none"/>
          </c:marker>
          <c:cat>
            <c:strRef>
              <c:f>'Andamento Bors.Rich. Famig.'!$B$23:$B$34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'Andamento Bors.Rich. Famig.'!$D$23:$D$34</c:f>
              <c:numCache>
                <c:formatCode>General</c:formatCode>
                <c:ptCount val="12"/>
                <c:pt idx="0">
                  <c:v>110</c:v>
                </c:pt>
                <c:pt idx="1">
                  <c:v>94</c:v>
                </c:pt>
                <c:pt idx="2">
                  <c:v>90</c:v>
                </c:pt>
                <c:pt idx="3">
                  <c:v>95</c:v>
                </c:pt>
                <c:pt idx="4">
                  <c:v>102</c:v>
                </c:pt>
                <c:pt idx="5">
                  <c:v>104</c:v>
                </c:pt>
                <c:pt idx="6">
                  <c:v>115</c:v>
                </c:pt>
                <c:pt idx="7">
                  <c:v>118</c:v>
                </c:pt>
                <c:pt idx="8">
                  <c:v>120</c:v>
                </c:pt>
                <c:pt idx="9">
                  <c:v>129</c:v>
                </c:pt>
                <c:pt idx="10">
                  <c:v>129</c:v>
                </c:pt>
              </c:numCache>
            </c:numRef>
          </c:val>
        </c:ser>
        <c:ser>
          <c:idx val="2"/>
          <c:order val="2"/>
          <c:tx>
            <c:strRef>
              <c:f>'Andamento Bors.Rich. Famig.'!$E$22</c:f>
              <c:strCache>
                <c:ptCount val="1"/>
                <c:pt idx="0">
                  <c:v>Persone</c:v>
                </c:pt>
              </c:strCache>
            </c:strRef>
          </c:tx>
          <c:marker>
            <c:symbol val="none"/>
          </c:marker>
          <c:cat>
            <c:strRef>
              <c:f>'Andamento Bors.Rich. Famig.'!$B$23:$B$34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'Andamento Bors.Rich. Famig.'!$E$23:$E$34</c:f>
              <c:numCache>
                <c:formatCode>0</c:formatCode>
                <c:ptCount val="12"/>
                <c:pt idx="0" formatCode="General">
                  <c:v>396</c:v>
                </c:pt>
                <c:pt idx="1">
                  <c:v>338.40000000000003</c:v>
                </c:pt>
                <c:pt idx="2" formatCode="General">
                  <c:v>324</c:v>
                </c:pt>
                <c:pt idx="3" formatCode="General">
                  <c:v>342</c:v>
                </c:pt>
                <c:pt idx="4" formatCode="General">
                  <c:v>369</c:v>
                </c:pt>
                <c:pt idx="5" formatCode="General">
                  <c:v>395</c:v>
                </c:pt>
                <c:pt idx="6" formatCode="General">
                  <c:v>395</c:v>
                </c:pt>
                <c:pt idx="7" formatCode="General">
                  <c:v>396</c:v>
                </c:pt>
                <c:pt idx="8" formatCode="General">
                  <c:v>397</c:v>
                </c:pt>
                <c:pt idx="9" formatCode="General">
                  <c:v>427</c:v>
                </c:pt>
                <c:pt idx="10" formatCode="General">
                  <c:v>429</c:v>
                </c:pt>
              </c:numCache>
            </c:numRef>
          </c:val>
        </c:ser>
        <c:ser>
          <c:idx val="3"/>
          <c:order val="3"/>
          <c:tx>
            <c:strRef>
              <c:f>'Andamento Bors.Rich. Famig.'!$F$22</c:f>
              <c:strCache>
                <c:ptCount val="1"/>
                <c:pt idx="0">
                  <c:v>Presenze giornaliere</c:v>
                </c:pt>
              </c:strCache>
            </c:strRef>
          </c:tx>
          <c:marker>
            <c:symbol val="none"/>
          </c:marker>
          <c:val>
            <c:numRef>
              <c:f>'Andamento Bors.Rich. Famig.'!$F$23:$F$34</c:f>
              <c:numCache>
                <c:formatCode>0</c:formatCode>
                <c:ptCount val="12"/>
                <c:pt idx="8" formatCode="General">
                  <c:v>89</c:v>
                </c:pt>
                <c:pt idx="9" formatCode="General">
                  <c:v>95</c:v>
                </c:pt>
                <c:pt idx="10" formatCode="General">
                  <c:v>128</c:v>
                </c:pt>
              </c:numCache>
            </c:numRef>
          </c:val>
        </c:ser>
        <c:marker val="1"/>
        <c:axId val="52596096"/>
        <c:axId val="56632832"/>
      </c:lineChart>
      <c:catAx>
        <c:axId val="52596096"/>
        <c:scaling>
          <c:orientation val="minMax"/>
        </c:scaling>
        <c:axPos val="b"/>
        <c:tickLblPos val="nextTo"/>
        <c:txPr>
          <a:bodyPr rot="5400000" vert="horz"/>
          <a:lstStyle/>
          <a:p>
            <a:pPr>
              <a:defRPr/>
            </a:pPr>
            <a:endParaRPr lang="it-IT"/>
          </a:p>
        </c:txPr>
        <c:crossAx val="56632832"/>
        <c:crosses val="autoZero"/>
        <c:auto val="1"/>
        <c:lblAlgn val="ctr"/>
        <c:lblOffset val="100"/>
      </c:catAx>
      <c:valAx>
        <c:axId val="56632832"/>
        <c:scaling>
          <c:orientation val="minMax"/>
        </c:scaling>
        <c:axPos val="l"/>
        <c:majorGridlines/>
        <c:numFmt formatCode="General" sourceLinked="1"/>
        <c:tickLblPos val="nextTo"/>
        <c:crossAx val="52596096"/>
        <c:crosses val="autoZero"/>
        <c:crossBetween val="between"/>
        <c:minorUnit val="25"/>
      </c:valAx>
    </c:plotArea>
    <c:legend>
      <c:legendPos val="t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tx>
            <c:strRef>
              <c:f>'grafico tendenze raccolta'!$C$5</c:f>
              <c:strCache>
                <c:ptCount val="1"/>
                <c:pt idx="0">
                  <c:v>Raccolta AGEA 2015</c:v>
                </c:pt>
              </c:strCache>
            </c:strRef>
          </c:tx>
          <c:marker>
            <c:symbol val="none"/>
          </c:marker>
          <c:cat>
            <c:strRef>
              <c:f>'grafico tendenze raccolta'!$B$6:$B$17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tendenze raccolta'!$C$6:$C$17</c:f>
              <c:numCache>
                <c:formatCode>#,##0</c:formatCode>
                <c:ptCount val="12"/>
                <c:pt idx="0">
                  <c:v>660</c:v>
                </c:pt>
                <c:pt idx="1">
                  <c:v>690</c:v>
                </c:pt>
                <c:pt idx="2">
                  <c:v>503.61</c:v>
                </c:pt>
                <c:pt idx="3">
                  <c:v>1135.4100000000001</c:v>
                </c:pt>
                <c:pt idx="4">
                  <c:v>1033.68</c:v>
                </c:pt>
                <c:pt idx="5">
                  <c:v>962.88</c:v>
                </c:pt>
                <c:pt idx="6">
                  <c:v>1137.57</c:v>
                </c:pt>
                <c:pt idx="7">
                  <c:v>531.84</c:v>
                </c:pt>
                <c:pt idx="8">
                  <c:v>1380.24</c:v>
                </c:pt>
                <c:pt idx="9">
                  <c:v>1353</c:v>
                </c:pt>
                <c:pt idx="10">
                  <c:v>2040.3999999999999</c:v>
                </c:pt>
                <c:pt idx="11">
                  <c:v>568.4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'grafico tendenze raccolta'!$D$5</c:f>
              <c:strCache>
                <c:ptCount val="1"/>
                <c:pt idx="0">
                  <c:v>Raccolta B. A. 2015</c:v>
                </c:pt>
              </c:strCache>
            </c:strRef>
          </c:tx>
          <c:marker>
            <c:symbol val="none"/>
          </c:marker>
          <c:cat>
            <c:strRef>
              <c:f>'grafico tendenze raccolta'!$B$6:$B$17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tendenze raccolta'!$D$6:$D$17</c:f>
              <c:numCache>
                <c:formatCode>#,##0</c:formatCode>
                <c:ptCount val="12"/>
                <c:pt idx="0">
                  <c:v>954.24399999999991</c:v>
                </c:pt>
                <c:pt idx="1">
                  <c:v>420.99</c:v>
                </c:pt>
                <c:pt idx="2">
                  <c:v>270.34999999999997</c:v>
                </c:pt>
                <c:pt idx="3">
                  <c:v>757.7</c:v>
                </c:pt>
                <c:pt idx="4">
                  <c:v>982.30300000000011</c:v>
                </c:pt>
                <c:pt idx="5">
                  <c:v>684.04000000000008</c:v>
                </c:pt>
                <c:pt idx="6">
                  <c:v>1049.9699999999998</c:v>
                </c:pt>
                <c:pt idx="7">
                  <c:v>326.09000000000003</c:v>
                </c:pt>
                <c:pt idx="8">
                  <c:v>665.94399999999996</c:v>
                </c:pt>
                <c:pt idx="9">
                  <c:v>750.7700000000001</c:v>
                </c:pt>
                <c:pt idx="10">
                  <c:v>1175.269</c:v>
                </c:pt>
                <c:pt idx="11">
                  <c:v>2529.34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'grafico tendenze raccolta'!$E$5</c:f>
              <c:strCache>
                <c:ptCount val="1"/>
                <c:pt idx="0">
                  <c:v>Raccolta SUPER. 2015</c:v>
                </c:pt>
              </c:strCache>
            </c:strRef>
          </c:tx>
          <c:marker>
            <c:symbol val="none"/>
          </c:marker>
          <c:cat>
            <c:strRef>
              <c:f>'grafico tendenze raccolta'!$B$6:$B$17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tendenze raccolta'!$E$6:$E$17</c:f>
              <c:numCache>
                <c:formatCode>#,##0</c:formatCode>
                <c:ptCount val="12"/>
                <c:pt idx="0">
                  <c:v>793.2299999999999</c:v>
                </c:pt>
                <c:pt idx="1">
                  <c:v>238.845</c:v>
                </c:pt>
                <c:pt idx="2">
                  <c:v>632.495</c:v>
                </c:pt>
                <c:pt idx="3">
                  <c:v>1038.8400000000001</c:v>
                </c:pt>
                <c:pt idx="4">
                  <c:v>831.31000000000006</c:v>
                </c:pt>
                <c:pt idx="5">
                  <c:v>630.26</c:v>
                </c:pt>
                <c:pt idx="6">
                  <c:v>411.68</c:v>
                </c:pt>
                <c:pt idx="7">
                  <c:v>730.95999999999992</c:v>
                </c:pt>
                <c:pt idx="8">
                  <c:v>108.57</c:v>
                </c:pt>
                <c:pt idx="9">
                  <c:v>1283.7549999999999</c:v>
                </c:pt>
                <c:pt idx="10">
                  <c:v>699.48</c:v>
                </c:pt>
                <c:pt idx="11">
                  <c:v>282.51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'grafico tendenze raccolta'!$F$5</c:f>
              <c:strCache>
                <c:ptCount val="1"/>
                <c:pt idx="0">
                  <c:v>Totale Raccolta 2015</c:v>
                </c:pt>
              </c:strCache>
            </c:strRef>
          </c:tx>
          <c:marker>
            <c:symbol val="none"/>
          </c:marker>
          <c:cat>
            <c:strRef>
              <c:f>'grafico tendenze raccolta'!$B$6:$B$17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tendenze raccolta'!$F$6:$F$17</c:f>
              <c:numCache>
                <c:formatCode>#,##0</c:formatCode>
                <c:ptCount val="12"/>
                <c:pt idx="0">
                  <c:v>2407.4740000000002</c:v>
                </c:pt>
                <c:pt idx="1">
                  <c:v>1349.835</c:v>
                </c:pt>
                <c:pt idx="2">
                  <c:v>1406.4549999999999</c:v>
                </c:pt>
                <c:pt idx="3">
                  <c:v>2931.9500000000003</c:v>
                </c:pt>
                <c:pt idx="4">
                  <c:v>2847.2930000000001</c:v>
                </c:pt>
                <c:pt idx="5">
                  <c:v>2277.1800000000003</c:v>
                </c:pt>
                <c:pt idx="6">
                  <c:v>2599.2199999999998</c:v>
                </c:pt>
                <c:pt idx="7">
                  <c:v>1588.8899999999999</c:v>
                </c:pt>
                <c:pt idx="8">
                  <c:v>2154.7539999999999</c:v>
                </c:pt>
                <c:pt idx="9">
                  <c:v>3387.5249999999996</c:v>
                </c:pt>
                <c:pt idx="10">
                  <c:v>3890.7689999999998</c:v>
                </c:pt>
                <c:pt idx="11">
                  <c:v>3380.25</c:v>
                </c:pt>
              </c:numCache>
            </c:numRef>
          </c:val>
          <c:smooth val="1"/>
        </c:ser>
        <c:marker val="1"/>
        <c:axId val="48672128"/>
        <c:axId val="48964736"/>
      </c:lineChart>
      <c:catAx>
        <c:axId val="48672128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8964736"/>
        <c:crosses val="autoZero"/>
        <c:auto val="1"/>
        <c:lblAlgn val="ctr"/>
        <c:lblOffset val="100"/>
      </c:catAx>
      <c:valAx>
        <c:axId val="48964736"/>
        <c:scaling>
          <c:orientation val="minMax"/>
          <c:max val="4000"/>
          <c:min val="100"/>
        </c:scaling>
        <c:axPos val="l"/>
        <c:majorGridlines/>
        <c:numFmt formatCode="#,##0" sourceLinked="1"/>
        <c:majorTickMark val="cross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8672128"/>
        <c:crosses val="autoZero"/>
        <c:crossBetween val="between"/>
        <c:majorUnit val="400"/>
        <c:minorUnit val="50"/>
      </c:valAx>
    </c:plotArea>
    <c:legend>
      <c:legendPos val="t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tx>
            <c:strRef>
              <c:f>'grafico tendenze raccolta'!$C$25</c:f>
              <c:strCache>
                <c:ptCount val="1"/>
                <c:pt idx="0">
                  <c:v>Raccolta AGEA 2016</c:v>
                </c:pt>
              </c:strCache>
            </c:strRef>
          </c:tx>
          <c:marker>
            <c:symbol val="none"/>
          </c:marker>
          <c:cat>
            <c:strRef>
              <c:f>'grafico tendenze raccolta'!$B$26:$B$37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tendenze raccolta'!$C$26:$C$37</c:f>
              <c:numCache>
                <c:formatCode>#,##0</c:formatCode>
                <c:ptCount val="12"/>
                <c:pt idx="0">
                  <c:v>1136.8</c:v>
                </c:pt>
                <c:pt idx="1">
                  <c:v>1436.68</c:v>
                </c:pt>
                <c:pt idx="2">
                  <c:v>1391.68</c:v>
                </c:pt>
                <c:pt idx="3">
                  <c:v>1556.56</c:v>
                </c:pt>
                <c:pt idx="4">
                  <c:v>1622.4</c:v>
                </c:pt>
                <c:pt idx="5">
                  <c:v>1522.55</c:v>
                </c:pt>
                <c:pt idx="6">
                  <c:v>1223.8400000000001</c:v>
                </c:pt>
                <c:pt idx="7">
                  <c:v>475.42</c:v>
                </c:pt>
                <c:pt idx="8">
                  <c:v>472.53</c:v>
                </c:pt>
                <c:pt idx="9">
                  <c:v>445</c:v>
                </c:pt>
                <c:pt idx="10">
                  <c:v>1060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'grafico tendenze raccolta'!$D$25</c:f>
              <c:strCache>
                <c:ptCount val="1"/>
                <c:pt idx="0">
                  <c:v>Raccolta B. A. 2016</c:v>
                </c:pt>
              </c:strCache>
            </c:strRef>
          </c:tx>
          <c:marker>
            <c:symbol val="none"/>
          </c:marker>
          <c:cat>
            <c:strRef>
              <c:f>'grafico tendenze raccolta'!$B$26:$B$37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tendenze raccolta'!$D$26:$D$37</c:f>
              <c:numCache>
                <c:formatCode>#,##0</c:formatCode>
                <c:ptCount val="12"/>
                <c:pt idx="0">
                  <c:v>828.29499999999996</c:v>
                </c:pt>
                <c:pt idx="1">
                  <c:v>762.44</c:v>
                </c:pt>
                <c:pt idx="2">
                  <c:v>950.57999999999993</c:v>
                </c:pt>
                <c:pt idx="3">
                  <c:v>694.99</c:v>
                </c:pt>
                <c:pt idx="4">
                  <c:v>645.42000000000007</c:v>
                </c:pt>
                <c:pt idx="5">
                  <c:v>757.31</c:v>
                </c:pt>
                <c:pt idx="6">
                  <c:v>816.06</c:v>
                </c:pt>
                <c:pt idx="7">
                  <c:v>393.61</c:v>
                </c:pt>
                <c:pt idx="8">
                  <c:v>917.54300000000001</c:v>
                </c:pt>
                <c:pt idx="9">
                  <c:v>759.49800000000005</c:v>
                </c:pt>
                <c:pt idx="10">
                  <c:v>1239.8600000000001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'grafico tendenze raccolta'!$E$25</c:f>
              <c:strCache>
                <c:ptCount val="1"/>
                <c:pt idx="0">
                  <c:v>Raccolta SUPER. 2016</c:v>
                </c:pt>
              </c:strCache>
            </c:strRef>
          </c:tx>
          <c:marker>
            <c:symbol val="none"/>
          </c:marker>
          <c:cat>
            <c:strRef>
              <c:f>'grafico tendenze raccolta'!$B$26:$B$37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tendenze raccolta'!$E$26:$E$37</c:f>
              <c:numCache>
                <c:formatCode>#,##0</c:formatCode>
                <c:ptCount val="12"/>
                <c:pt idx="0">
                  <c:v>223.28000000000003</c:v>
                </c:pt>
                <c:pt idx="1">
                  <c:v>421.46000000000004</c:v>
                </c:pt>
                <c:pt idx="2">
                  <c:v>745.86500000000001</c:v>
                </c:pt>
                <c:pt idx="3">
                  <c:v>696.7600000000001</c:v>
                </c:pt>
                <c:pt idx="4">
                  <c:v>641.31000000000006</c:v>
                </c:pt>
                <c:pt idx="5">
                  <c:v>624.62500000000011</c:v>
                </c:pt>
                <c:pt idx="6">
                  <c:v>451.46</c:v>
                </c:pt>
                <c:pt idx="7">
                  <c:v>245.55</c:v>
                </c:pt>
                <c:pt idx="8">
                  <c:v>582.88000000000011</c:v>
                </c:pt>
                <c:pt idx="9">
                  <c:v>1379.9</c:v>
                </c:pt>
                <c:pt idx="10">
                  <c:v>410.73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'grafico tendenze raccolta'!$F$25</c:f>
              <c:strCache>
                <c:ptCount val="1"/>
                <c:pt idx="0">
                  <c:v>Totale Raccolta 2016</c:v>
                </c:pt>
              </c:strCache>
            </c:strRef>
          </c:tx>
          <c:marker>
            <c:symbol val="none"/>
          </c:marker>
          <c:cat>
            <c:strRef>
              <c:f>'grafico tendenze raccolta'!$B$26:$B$37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tendenze raccolta'!$F$26:$F$37</c:f>
              <c:numCache>
                <c:formatCode>#,##0</c:formatCode>
                <c:ptCount val="12"/>
                <c:pt idx="0">
                  <c:v>2188.375</c:v>
                </c:pt>
                <c:pt idx="1">
                  <c:v>2620.58</c:v>
                </c:pt>
                <c:pt idx="2">
                  <c:v>3088.125</c:v>
                </c:pt>
                <c:pt idx="3">
                  <c:v>2948.3100000000004</c:v>
                </c:pt>
                <c:pt idx="4">
                  <c:v>2909.13</c:v>
                </c:pt>
                <c:pt idx="5">
                  <c:v>2904.4849999999997</c:v>
                </c:pt>
                <c:pt idx="6">
                  <c:v>2491.36</c:v>
                </c:pt>
                <c:pt idx="7">
                  <c:v>1114.58</c:v>
                </c:pt>
                <c:pt idx="8">
                  <c:v>1972.953</c:v>
                </c:pt>
                <c:pt idx="9">
                  <c:v>2584.3980000000001</c:v>
                </c:pt>
                <c:pt idx="10">
                  <c:v>2710.59</c:v>
                </c:pt>
              </c:numCache>
            </c:numRef>
          </c:val>
          <c:smooth val="1"/>
        </c:ser>
        <c:marker val="1"/>
        <c:axId val="48994944"/>
        <c:axId val="49013120"/>
      </c:lineChart>
      <c:catAx>
        <c:axId val="48994944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9013120"/>
        <c:crosses val="autoZero"/>
        <c:auto val="1"/>
        <c:lblAlgn val="ctr"/>
        <c:lblOffset val="100"/>
      </c:catAx>
      <c:valAx>
        <c:axId val="49013120"/>
        <c:scaling>
          <c:orientation val="minMax"/>
          <c:max val="4000"/>
          <c:min val="100"/>
        </c:scaling>
        <c:axPos val="l"/>
        <c:majorGridlines/>
        <c:numFmt formatCode="#,##0" sourceLinked="1"/>
        <c:majorTickMark val="cross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8994944"/>
        <c:crosses val="autoZero"/>
        <c:crossBetween val="between"/>
        <c:majorUnit val="400"/>
        <c:minorUnit val="50"/>
      </c:valAx>
      <c:spPr>
        <a:noFill/>
        <a:ln w="25400">
          <a:noFill/>
        </a:ln>
      </c:spPr>
    </c:plotArea>
    <c:legend>
      <c:legendPos val="t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lineChart>
        <c:grouping val="standard"/>
        <c:ser>
          <c:idx val="0"/>
          <c:order val="0"/>
          <c:tx>
            <c:strRef>
              <c:f>'Distribuz. borse 2015-16'!$C$4</c:f>
              <c:strCache>
                <c:ptCount val="1"/>
                <c:pt idx="0">
                  <c:v>Distribuzione borse</c:v>
                </c:pt>
              </c:strCache>
            </c:strRef>
          </c:tx>
          <c:marker>
            <c:symbol val="none"/>
          </c:marker>
          <c:trendline>
            <c:name>linea di tendenza distrib. borse 2015</c:name>
            <c:spPr>
              <a:ln w="22225">
                <a:solidFill>
                  <a:srgbClr val="FF0000"/>
                </a:solidFill>
              </a:ln>
            </c:spPr>
            <c:trendlineType val="poly"/>
            <c:order val="3"/>
          </c:trendline>
          <c:cat>
            <c:strRef>
              <c:f>'Distribuz. borse 2015-16'!$B$5:$B$16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'Distribuz. borse 2015-16'!$C$5:$C$16</c:f>
              <c:numCache>
                <c:formatCode>General</c:formatCode>
                <c:ptCount val="12"/>
                <c:pt idx="0">
                  <c:v>154</c:v>
                </c:pt>
                <c:pt idx="1">
                  <c:v>217</c:v>
                </c:pt>
                <c:pt idx="2">
                  <c:v>229</c:v>
                </c:pt>
                <c:pt idx="3">
                  <c:v>225</c:v>
                </c:pt>
                <c:pt idx="4">
                  <c:v>251</c:v>
                </c:pt>
                <c:pt idx="5">
                  <c:v>241</c:v>
                </c:pt>
                <c:pt idx="6">
                  <c:v>303</c:v>
                </c:pt>
                <c:pt idx="7">
                  <c:v>173</c:v>
                </c:pt>
                <c:pt idx="8">
                  <c:v>253</c:v>
                </c:pt>
                <c:pt idx="9">
                  <c:v>324</c:v>
                </c:pt>
                <c:pt idx="10">
                  <c:v>284</c:v>
                </c:pt>
                <c:pt idx="11">
                  <c:v>264</c:v>
                </c:pt>
              </c:numCache>
            </c:numRef>
          </c:val>
        </c:ser>
        <c:marker val="1"/>
        <c:axId val="51430144"/>
        <c:axId val="51431680"/>
      </c:lineChart>
      <c:catAx>
        <c:axId val="51430144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/>
            </a:pPr>
            <a:endParaRPr lang="it-IT"/>
          </a:p>
        </c:txPr>
        <c:crossAx val="51431680"/>
        <c:crosses val="autoZero"/>
        <c:auto val="1"/>
        <c:lblAlgn val="ctr"/>
        <c:lblOffset val="100"/>
      </c:catAx>
      <c:valAx>
        <c:axId val="51431680"/>
        <c:scaling>
          <c:orientation val="minMax"/>
          <c:max val="400"/>
          <c:min val="100"/>
        </c:scaling>
        <c:axPos val="l"/>
        <c:majorGridlines/>
        <c:numFmt formatCode="General" sourceLinked="0"/>
        <c:majorTickMark val="cross"/>
        <c:minorTickMark val="out"/>
        <c:tickLblPos val="nextTo"/>
        <c:spPr>
          <a:ln w="6350"/>
        </c:spPr>
        <c:crossAx val="51430144"/>
        <c:crosses val="autoZero"/>
        <c:crossBetween val="midCat"/>
        <c:majorUnit val="40"/>
        <c:minorUnit val="10"/>
      </c:valAx>
    </c:plotArea>
    <c:legend>
      <c:legendPos val="t"/>
      <c:layout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lineChart>
        <c:grouping val="standard"/>
        <c:ser>
          <c:idx val="0"/>
          <c:order val="0"/>
          <c:tx>
            <c:strRef>
              <c:f>'Distribuz. borse 2015-16'!$C$23</c:f>
              <c:strCache>
                <c:ptCount val="1"/>
                <c:pt idx="0">
                  <c:v>Distribuzione borse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poly"/>
            <c:order val="4"/>
          </c:trendline>
          <c:cat>
            <c:strRef>
              <c:f>'Distribuz. borse 2015-16'!$B$24:$B$35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'Distribuz. borse 2015-16'!$C$24:$C$35</c:f>
              <c:numCache>
                <c:formatCode>General</c:formatCode>
                <c:ptCount val="12"/>
                <c:pt idx="0">
                  <c:v>216</c:v>
                </c:pt>
                <c:pt idx="1">
                  <c:v>269</c:v>
                </c:pt>
                <c:pt idx="2">
                  <c:v>276</c:v>
                </c:pt>
                <c:pt idx="3">
                  <c:v>360</c:v>
                </c:pt>
                <c:pt idx="4">
                  <c:v>330</c:v>
                </c:pt>
                <c:pt idx="5">
                  <c:v>286</c:v>
                </c:pt>
                <c:pt idx="6">
                  <c:v>302</c:v>
                </c:pt>
                <c:pt idx="7">
                  <c:v>216</c:v>
                </c:pt>
                <c:pt idx="8">
                  <c:v>272</c:v>
                </c:pt>
                <c:pt idx="9">
                  <c:v>272</c:v>
                </c:pt>
                <c:pt idx="10">
                  <c:v>293</c:v>
                </c:pt>
              </c:numCache>
            </c:numRef>
          </c:val>
        </c:ser>
        <c:marker val="1"/>
        <c:axId val="52562176"/>
        <c:axId val="52596736"/>
      </c:lineChart>
      <c:catAx>
        <c:axId val="52562176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/>
            </a:pPr>
            <a:endParaRPr lang="it-IT"/>
          </a:p>
        </c:txPr>
        <c:crossAx val="52596736"/>
        <c:crosses val="autoZero"/>
        <c:auto val="1"/>
        <c:lblAlgn val="ctr"/>
        <c:lblOffset val="100"/>
      </c:catAx>
      <c:valAx>
        <c:axId val="52596736"/>
        <c:scaling>
          <c:orientation val="minMax"/>
          <c:max val="400"/>
          <c:min val="100"/>
        </c:scaling>
        <c:axPos val="l"/>
        <c:majorGridlines/>
        <c:numFmt formatCode="General" sourceLinked="0"/>
        <c:majorTickMark val="cross"/>
        <c:minorTickMark val="out"/>
        <c:tickLblPos val="nextTo"/>
        <c:spPr>
          <a:ln w="6350"/>
        </c:spPr>
        <c:crossAx val="52562176"/>
        <c:crosses val="autoZero"/>
        <c:crossBetween val="midCat"/>
        <c:majorUnit val="40"/>
        <c:minorUnit val="10"/>
      </c:valAx>
    </c:plotArea>
    <c:legend>
      <c:legendPos val="t"/>
      <c:layout/>
    </c:legend>
    <c:plotVisOnly val="1"/>
  </c:chart>
  <c:printSettings>
    <c:headerFooter/>
    <c:pageMargins b="0.74803149606299413" l="0.70866141732283694" r="0.70866141732283694" t="0.74803149606299413" header="0.31496062992126173" footer="0.3149606299212617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lineChart>
        <c:grouping val="standard"/>
        <c:ser>
          <c:idx val="0"/>
          <c:order val="0"/>
          <c:tx>
            <c:strRef>
              <c:f>'Giacenza 2015-2016'!$C$3</c:f>
              <c:strCache>
                <c:ptCount val="1"/>
                <c:pt idx="0">
                  <c:v>GIACENZA 2015</c:v>
                </c:pt>
              </c:strCache>
            </c:strRef>
          </c:tx>
          <c:marker>
            <c:symbol val="none"/>
          </c:marker>
          <c:cat>
            <c:strRef>
              <c:f>'Giacenza 2015-2016'!$B$4:$B$15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'Giacenza 2015-2016'!$C$4:$C$15</c:f>
              <c:numCache>
                <c:formatCode>General</c:formatCode>
                <c:ptCount val="12"/>
                <c:pt idx="0">
                  <c:v>2288.4173604060911</c:v>
                </c:pt>
                <c:pt idx="1">
                  <c:v>2080.3891878172594</c:v>
                </c:pt>
                <c:pt idx="2">
                  <c:v>2048.5672081218272</c:v>
                </c:pt>
                <c:pt idx="3">
                  <c:v>2357.1413705583759</c:v>
                </c:pt>
                <c:pt idx="4">
                  <c:v>2630.44</c:v>
                </c:pt>
                <c:pt idx="5">
                  <c:v>2149.645</c:v>
                </c:pt>
                <c:pt idx="6">
                  <c:v>1941.13</c:v>
                </c:pt>
                <c:pt idx="7">
                  <c:v>2057.6549999999997</c:v>
                </c:pt>
                <c:pt idx="8">
                  <c:v>1752.66</c:v>
                </c:pt>
                <c:pt idx="9">
                  <c:v>2195.9850000000001</c:v>
                </c:pt>
                <c:pt idx="10">
                  <c:v>2753.19</c:v>
                </c:pt>
                <c:pt idx="11">
                  <c:v>3420</c:v>
                </c:pt>
              </c:numCache>
            </c:numRef>
          </c:val>
        </c:ser>
        <c:marker val="1"/>
        <c:axId val="53345280"/>
        <c:axId val="53609216"/>
      </c:lineChart>
      <c:catAx>
        <c:axId val="53345280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/>
            </a:pPr>
            <a:endParaRPr lang="it-IT"/>
          </a:p>
        </c:txPr>
        <c:crossAx val="53609216"/>
        <c:crosses val="autoZero"/>
        <c:auto val="1"/>
        <c:lblAlgn val="ctr"/>
        <c:lblOffset val="100"/>
      </c:catAx>
      <c:valAx>
        <c:axId val="53609216"/>
        <c:scaling>
          <c:orientation val="minMax"/>
          <c:max val="4000"/>
          <c:min val="1000"/>
        </c:scaling>
        <c:axPos val="l"/>
        <c:majorGridlines/>
        <c:numFmt formatCode="General" sourceLinked="0"/>
        <c:majorTickMark val="cross"/>
        <c:minorTickMark val="out"/>
        <c:tickLblPos val="nextTo"/>
        <c:spPr>
          <a:ln w="6350"/>
        </c:spPr>
        <c:crossAx val="53345280"/>
        <c:crosses val="autoZero"/>
        <c:crossBetween val="midCat"/>
        <c:majorUnit val="1000"/>
        <c:minorUnit val="500"/>
      </c:valAx>
    </c:plotArea>
    <c:legend>
      <c:legendPos val="t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lineChart>
        <c:grouping val="standard"/>
        <c:ser>
          <c:idx val="0"/>
          <c:order val="0"/>
          <c:tx>
            <c:strRef>
              <c:f>'Giacenza 2015-2016'!$C$23</c:f>
              <c:strCache>
                <c:ptCount val="1"/>
                <c:pt idx="0">
                  <c:v>GIACENZA 2016</c:v>
                </c:pt>
              </c:strCache>
            </c:strRef>
          </c:tx>
          <c:marker>
            <c:symbol val="none"/>
          </c:marker>
          <c:cat>
            <c:strRef>
              <c:f>'Giacenza 2015-2016'!$B$24:$B$35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'Giacenza 2015-2016'!$C$24:$C$35</c:f>
              <c:numCache>
                <c:formatCode>General</c:formatCode>
                <c:ptCount val="12"/>
                <c:pt idx="0">
                  <c:v>3394.0100000000007</c:v>
                </c:pt>
                <c:pt idx="1">
                  <c:v>3003.6699999999996</c:v>
                </c:pt>
                <c:pt idx="2">
                  <c:v>2173.7559999999999</c:v>
                </c:pt>
                <c:pt idx="3">
                  <c:v>2022.7292893401016</c:v>
                </c:pt>
                <c:pt idx="4">
                  <c:v>2104.5199999999995</c:v>
                </c:pt>
                <c:pt idx="5">
                  <c:v>2353.7999999999997</c:v>
                </c:pt>
                <c:pt idx="6">
                  <c:v>1988</c:v>
                </c:pt>
                <c:pt idx="7">
                  <c:v>1193.2</c:v>
                </c:pt>
                <c:pt idx="8">
                  <c:v>769.33499999999992</c:v>
                </c:pt>
                <c:pt idx="9">
                  <c:v>1382.4849999999999</c:v>
                </c:pt>
                <c:pt idx="10">
                  <c:v>882.78999999999974</c:v>
                </c:pt>
              </c:numCache>
            </c:numRef>
          </c:val>
        </c:ser>
        <c:marker val="1"/>
        <c:axId val="54743040"/>
        <c:axId val="54744576"/>
      </c:lineChart>
      <c:catAx>
        <c:axId val="54743040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/>
            </a:pPr>
            <a:endParaRPr lang="it-IT"/>
          </a:p>
        </c:txPr>
        <c:crossAx val="54744576"/>
        <c:crosses val="autoZero"/>
        <c:auto val="1"/>
        <c:lblAlgn val="ctr"/>
        <c:lblOffset val="100"/>
      </c:catAx>
      <c:valAx>
        <c:axId val="54744576"/>
        <c:scaling>
          <c:orientation val="minMax"/>
          <c:max val="4000"/>
          <c:min val="500"/>
        </c:scaling>
        <c:axPos val="l"/>
        <c:majorGridlines/>
        <c:numFmt formatCode="General" sourceLinked="0"/>
        <c:majorTickMark val="cross"/>
        <c:minorTickMark val="out"/>
        <c:tickLblPos val="nextTo"/>
        <c:crossAx val="54743040"/>
        <c:crosses val="autoZero"/>
        <c:crossBetween val="midCat"/>
        <c:majorUnit val="1000"/>
        <c:minorUnit val="500"/>
      </c:valAx>
    </c:plotArea>
    <c:legend>
      <c:legendPos val="t"/>
      <c:layout/>
    </c:legend>
    <c:plotVisOnly val="1"/>
  </c:chart>
  <c:printSettings>
    <c:headerFooter/>
    <c:pageMargins b="0.74803149606299446" l="0.70866141732283738" r="0.70866141732283738" t="0.74803149606299446" header="0.31496062992126211" footer="0.3149606299212621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19</xdr:col>
      <xdr:colOff>533400</xdr:colOff>
      <xdr:row>17</xdr:row>
      <xdr:rowOff>180975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9526</xdr:colOff>
      <xdr:row>21</xdr:row>
      <xdr:rowOff>962024</xdr:rowOff>
    </xdr:from>
    <xdr:to>
      <xdr:col>19</xdr:col>
      <xdr:colOff>514350</xdr:colOff>
      <xdr:row>36</xdr:row>
      <xdr:rowOff>180974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19050</xdr:rowOff>
    </xdr:from>
    <xdr:to>
      <xdr:col>13</xdr:col>
      <xdr:colOff>504825</xdr:colOff>
      <xdr:row>18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22</xdr:row>
      <xdr:rowOff>161924</xdr:rowOff>
    </xdr:from>
    <xdr:to>
      <xdr:col>13</xdr:col>
      <xdr:colOff>542925</xdr:colOff>
      <xdr:row>38</xdr:row>
      <xdr:rowOff>19050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3</xdr:row>
      <xdr:rowOff>19050</xdr:rowOff>
    </xdr:from>
    <xdr:to>
      <xdr:col>16</xdr:col>
      <xdr:colOff>19051</xdr:colOff>
      <xdr:row>18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22</xdr:row>
      <xdr:rowOff>0</xdr:rowOff>
    </xdr:from>
    <xdr:to>
      <xdr:col>16</xdr:col>
      <xdr:colOff>9525</xdr:colOff>
      <xdr:row>36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419101</xdr:colOff>
      <xdr:row>2</xdr:row>
      <xdr:rowOff>590550</xdr:rowOff>
    </xdr:from>
    <xdr:to>
      <xdr:col>16</xdr:col>
      <xdr:colOff>1</xdr:colOff>
      <xdr:row>15</xdr:row>
      <xdr:rowOff>180975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581025</xdr:rowOff>
    </xdr:from>
    <xdr:to>
      <xdr:col>16</xdr:col>
      <xdr:colOff>0</xdr:colOff>
      <xdr:row>36</xdr:row>
      <xdr:rowOff>19050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I36"/>
  <sheetViews>
    <sheetView topLeftCell="A18" workbookViewId="0">
      <selection activeCell="H38" sqref="H38"/>
    </sheetView>
  </sheetViews>
  <sheetFormatPr defaultRowHeight="15"/>
  <cols>
    <col min="1" max="1" width="2.5703125" customWidth="1"/>
    <col min="2" max="2" width="10.28515625" customWidth="1"/>
    <col min="3" max="3" width="4.7109375" customWidth="1"/>
    <col min="4" max="4" width="4.42578125" customWidth="1"/>
    <col min="5" max="5" width="5.28515625" bestFit="1" customWidth="1"/>
    <col min="6" max="6" width="5.28515625" customWidth="1"/>
    <col min="7" max="17" width="4.7109375" customWidth="1"/>
    <col min="19" max="19" width="2.5703125" customWidth="1"/>
    <col min="22" max="22" width="35" bestFit="1" customWidth="1"/>
  </cols>
  <sheetData>
    <row r="1" spans="2:35" ht="11.25" customHeight="1"/>
    <row r="2" spans="2:35" ht="15.75">
      <c r="B2" s="80">
        <v>2015</v>
      </c>
      <c r="C2" s="81"/>
    </row>
    <row r="3" spans="2:35" ht="75" customHeight="1">
      <c r="B3" s="1" t="s">
        <v>0</v>
      </c>
      <c r="C3" s="2" t="s">
        <v>16</v>
      </c>
      <c r="I3" s="82" t="s">
        <v>81</v>
      </c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2:35">
      <c r="B4" s="3" t="s">
        <v>2</v>
      </c>
      <c r="C4" s="4">
        <v>154</v>
      </c>
    </row>
    <row r="5" spans="2:35">
      <c r="B5" s="3" t="s">
        <v>3</v>
      </c>
      <c r="C5" s="4">
        <v>217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V5">
        <v>2016</v>
      </c>
    </row>
    <row r="6" spans="2:35">
      <c r="B6" s="3" t="s">
        <v>4</v>
      </c>
      <c r="C6" s="4">
        <v>229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W6" t="s">
        <v>2</v>
      </c>
      <c r="X6" t="s">
        <v>3</v>
      </c>
      <c r="Y6" t="s">
        <v>4</v>
      </c>
      <c r="Z6" t="s">
        <v>5</v>
      </c>
      <c r="AA6" t="s">
        <v>6</v>
      </c>
      <c r="AB6" t="s">
        <v>7</v>
      </c>
      <c r="AC6" t="s">
        <v>8</v>
      </c>
      <c r="AD6" t="s">
        <v>9</v>
      </c>
      <c r="AE6" t="s">
        <v>10</v>
      </c>
      <c r="AF6" t="s">
        <v>11</v>
      </c>
      <c r="AG6" t="s">
        <v>12</v>
      </c>
      <c r="AH6" t="s">
        <v>13</v>
      </c>
      <c r="AI6" t="s">
        <v>73</v>
      </c>
    </row>
    <row r="7" spans="2:35">
      <c r="B7" s="3" t="s">
        <v>5</v>
      </c>
      <c r="C7" s="4">
        <v>225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V7" t="s">
        <v>74</v>
      </c>
      <c r="W7">
        <v>216</v>
      </c>
      <c r="X7">
        <v>256</v>
      </c>
      <c r="Y7">
        <v>270</v>
      </c>
      <c r="Z7">
        <v>345</v>
      </c>
      <c r="AA7">
        <v>306</v>
      </c>
      <c r="AB7">
        <v>269</v>
      </c>
      <c r="AC7">
        <v>251</v>
      </c>
      <c r="AD7">
        <v>210</v>
      </c>
      <c r="AE7">
        <v>270</v>
      </c>
    </row>
    <row r="8" spans="2:35">
      <c r="B8" s="3" t="s">
        <v>6</v>
      </c>
      <c r="C8" s="4">
        <v>251</v>
      </c>
      <c r="V8" t="s">
        <v>75</v>
      </c>
      <c r="W8">
        <v>0</v>
      </c>
      <c r="X8">
        <v>13</v>
      </c>
      <c r="Y8">
        <v>6</v>
      </c>
      <c r="Z8">
        <v>15</v>
      </c>
      <c r="AA8">
        <v>18</v>
      </c>
      <c r="AB8">
        <v>17</v>
      </c>
      <c r="AC8">
        <v>7</v>
      </c>
      <c r="AD8">
        <v>6</v>
      </c>
      <c r="AE8">
        <v>2</v>
      </c>
    </row>
    <row r="9" spans="2:35">
      <c r="B9" s="3" t="s">
        <v>7</v>
      </c>
      <c r="C9" s="4">
        <v>241</v>
      </c>
      <c r="V9" t="s">
        <v>78</v>
      </c>
      <c r="W9">
        <v>216</v>
      </c>
      <c r="X9">
        <v>269</v>
      </c>
      <c r="Y9">
        <v>276</v>
      </c>
      <c r="Z9">
        <v>360</v>
      </c>
      <c r="AA9">
        <v>324</v>
      </c>
      <c r="AB9">
        <v>286</v>
      </c>
      <c r="AC9">
        <v>258</v>
      </c>
      <c r="AD9">
        <v>216</v>
      </c>
      <c r="AE9">
        <v>272</v>
      </c>
    </row>
    <row r="10" spans="2:35">
      <c r="B10" s="3" t="s">
        <v>8</v>
      </c>
      <c r="C10" s="4">
        <v>303</v>
      </c>
      <c r="D10" s="6"/>
      <c r="E10" s="6"/>
      <c r="F10" s="6"/>
      <c r="V10" t="s">
        <v>79</v>
      </c>
      <c r="W10">
        <v>110</v>
      </c>
      <c r="X10">
        <v>94</v>
      </c>
      <c r="Y10">
        <v>90</v>
      </c>
      <c r="Z10">
        <v>95</v>
      </c>
      <c r="AA10">
        <v>102</v>
      </c>
      <c r="AB10">
        <v>104</v>
      </c>
      <c r="AC10">
        <v>115</v>
      </c>
      <c r="AD10">
        <v>118</v>
      </c>
      <c r="AE10">
        <v>120</v>
      </c>
    </row>
    <row r="11" spans="2:35">
      <c r="B11" s="3" t="s">
        <v>9</v>
      </c>
      <c r="C11" s="4">
        <v>173</v>
      </c>
      <c r="D11" s="6"/>
      <c r="E11" s="6"/>
      <c r="F11" s="6"/>
      <c r="V11" t="s">
        <v>80</v>
      </c>
      <c r="W11">
        <v>396</v>
      </c>
      <c r="X11">
        <v>338.40000000000003</v>
      </c>
      <c r="Y11">
        <v>324</v>
      </c>
      <c r="Z11">
        <v>342</v>
      </c>
      <c r="AA11">
        <v>369</v>
      </c>
      <c r="AB11">
        <v>395</v>
      </c>
      <c r="AC11">
        <v>395</v>
      </c>
      <c r="AD11">
        <v>396</v>
      </c>
      <c r="AE11">
        <v>397</v>
      </c>
    </row>
    <row r="12" spans="2:35">
      <c r="B12" s="3" t="s">
        <v>10</v>
      </c>
      <c r="C12" s="4">
        <v>253</v>
      </c>
      <c r="E12" s="6"/>
      <c r="F12" s="6"/>
    </row>
    <row r="13" spans="2:35">
      <c r="B13" s="3" t="s">
        <v>11</v>
      </c>
      <c r="C13" s="4">
        <v>324</v>
      </c>
      <c r="D13" s="6">
        <f>SUM(C4:C13)</f>
        <v>2370</v>
      </c>
      <c r="E13" s="6"/>
      <c r="F13" s="6"/>
    </row>
    <row r="14" spans="2:35">
      <c r="B14" s="3" t="s">
        <v>12</v>
      </c>
      <c r="C14" s="4">
        <v>284</v>
      </c>
      <c r="D14" s="6"/>
      <c r="E14" s="6"/>
      <c r="F14" s="6"/>
    </row>
    <row r="15" spans="2:35">
      <c r="B15" s="3" t="s">
        <v>13</v>
      </c>
      <c r="C15" s="4">
        <v>264</v>
      </c>
      <c r="D15" s="6"/>
      <c r="E15" s="6"/>
      <c r="F15" s="6"/>
    </row>
    <row r="16" spans="2:35">
      <c r="B16" s="3" t="s">
        <v>17</v>
      </c>
      <c r="C16" s="4">
        <f>SUM(C4:C15)</f>
        <v>2918</v>
      </c>
      <c r="D16" s="6"/>
      <c r="E16" s="6"/>
      <c r="F16" s="6"/>
    </row>
    <row r="17" spans="2:19" ht="25.5">
      <c r="B17" s="79" t="s">
        <v>83</v>
      </c>
      <c r="C17" s="70">
        <f>C16/12</f>
        <v>243.16666666666666</v>
      </c>
      <c r="D17" s="6"/>
      <c r="E17" s="6"/>
      <c r="F17" s="6"/>
    </row>
    <row r="18" spans="2:19">
      <c r="D18" s="6"/>
      <c r="E18" s="6"/>
      <c r="F18" s="6"/>
    </row>
    <row r="19" spans="2:19">
      <c r="D19" s="6"/>
      <c r="E19" s="6"/>
      <c r="F19" s="6"/>
    </row>
    <row r="20" spans="2:19">
      <c r="D20" s="6"/>
      <c r="E20" s="6"/>
      <c r="F20" s="6"/>
    </row>
    <row r="21" spans="2:19" ht="15.75">
      <c r="B21" s="84">
        <v>2016</v>
      </c>
      <c r="C21" s="85"/>
      <c r="D21" s="85"/>
      <c r="E21" s="85"/>
      <c r="F21" s="86"/>
    </row>
    <row r="22" spans="2:19" ht="81" customHeight="1">
      <c r="B22" s="1" t="s">
        <v>0</v>
      </c>
      <c r="C22" s="2" t="s">
        <v>16</v>
      </c>
      <c r="D22" s="2" t="s">
        <v>76</v>
      </c>
      <c r="E22" s="2" t="s">
        <v>77</v>
      </c>
      <c r="F22" s="2" t="s">
        <v>93</v>
      </c>
      <c r="I22" s="83" t="s">
        <v>94</v>
      </c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2:19">
      <c r="B23" s="3" t="s">
        <v>2</v>
      </c>
      <c r="C23" s="4">
        <v>216</v>
      </c>
      <c r="D23" s="4">
        <v>110</v>
      </c>
      <c r="E23" s="4">
        <v>396</v>
      </c>
      <c r="F23" s="4"/>
    </row>
    <row r="24" spans="2:19">
      <c r="B24" s="3" t="s">
        <v>3</v>
      </c>
      <c r="C24" s="4">
        <v>269</v>
      </c>
      <c r="D24" s="4">
        <v>94</v>
      </c>
      <c r="E24" s="69">
        <v>338.40000000000003</v>
      </c>
      <c r="F24" s="69"/>
    </row>
    <row r="25" spans="2:19">
      <c r="B25" s="3" t="s">
        <v>4</v>
      </c>
      <c r="C25" s="4">
        <v>276</v>
      </c>
      <c r="D25" s="4">
        <v>90</v>
      </c>
      <c r="E25" s="4">
        <v>324</v>
      </c>
      <c r="F25" s="4"/>
    </row>
    <row r="26" spans="2:19">
      <c r="B26" s="3" t="s">
        <v>5</v>
      </c>
      <c r="C26" s="4">
        <v>360</v>
      </c>
      <c r="D26" s="4">
        <v>95</v>
      </c>
      <c r="E26" s="4">
        <v>342</v>
      </c>
      <c r="F26" s="4"/>
    </row>
    <row r="27" spans="2:19">
      <c r="B27" s="3" t="s">
        <v>6</v>
      </c>
      <c r="C27" s="4">
        <v>330</v>
      </c>
      <c r="D27" s="4">
        <v>102</v>
      </c>
      <c r="E27" s="4">
        <v>369</v>
      </c>
      <c r="F27" s="4"/>
    </row>
    <row r="28" spans="2:19">
      <c r="B28" s="3" t="s">
        <v>7</v>
      </c>
      <c r="C28" s="4">
        <v>286</v>
      </c>
      <c r="D28" s="4">
        <v>104</v>
      </c>
      <c r="E28" s="4">
        <v>395</v>
      </c>
      <c r="F28" s="4"/>
    </row>
    <row r="29" spans="2:19">
      <c r="B29" s="3" t="s">
        <v>8</v>
      </c>
      <c r="C29" s="4">
        <v>302</v>
      </c>
      <c r="D29" s="4">
        <v>115</v>
      </c>
      <c r="E29" s="4">
        <v>395</v>
      </c>
      <c r="F29" s="4"/>
    </row>
    <row r="30" spans="2:19">
      <c r="B30" s="3" t="s">
        <v>9</v>
      </c>
      <c r="C30" s="4">
        <v>216</v>
      </c>
      <c r="D30" s="4">
        <v>118</v>
      </c>
      <c r="E30" s="4">
        <v>396</v>
      </c>
      <c r="F30" s="4"/>
    </row>
    <row r="31" spans="2:19">
      <c r="B31" s="3" t="s">
        <v>10</v>
      </c>
      <c r="C31" s="4">
        <v>272</v>
      </c>
      <c r="D31" s="4">
        <v>120</v>
      </c>
      <c r="E31" s="4">
        <v>397</v>
      </c>
      <c r="F31" s="4">
        <v>89</v>
      </c>
    </row>
    <row r="32" spans="2:19">
      <c r="B32" s="3" t="s">
        <v>11</v>
      </c>
      <c r="C32" s="4">
        <v>272</v>
      </c>
      <c r="D32" s="4">
        <v>129</v>
      </c>
      <c r="E32" s="4">
        <v>427</v>
      </c>
      <c r="F32" s="4">
        <v>95</v>
      </c>
    </row>
    <row r="33" spans="2:6">
      <c r="B33" s="3" t="s">
        <v>12</v>
      </c>
      <c r="C33" s="4">
        <v>293</v>
      </c>
      <c r="D33" s="4">
        <v>129</v>
      </c>
      <c r="E33" s="4">
        <v>429</v>
      </c>
      <c r="F33" s="4">
        <v>128</v>
      </c>
    </row>
    <row r="34" spans="2:6">
      <c r="B34" s="3" t="s">
        <v>13</v>
      </c>
      <c r="C34" s="4"/>
      <c r="D34" s="4"/>
      <c r="E34" s="4"/>
      <c r="F34" s="4"/>
    </row>
    <row r="35" spans="2:6">
      <c r="B35" s="3" t="s">
        <v>17</v>
      </c>
      <c r="C35" s="4">
        <f>SUM(C23:C34)</f>
        <v>3092</v>
      </c>
      <c r="D35" s="4">
        <f t="shared" ref="D35:E35" si="0">SUM(D23:D34)</f>
        <v>1206</v>
      </c>
      <c r="E35" s="4">
        <f t="shared" si="0"/>
        <v>4208.3999999999996</v>
      </c>
      <c r="F35" s="4">
        <f>SUM(F23:F34)</f>
        <v>312</v>
      </c>
    </row>
    <row r="36" spans="2:6" ht="25.5">
      <c r="B36" s="79" t="s">
        <v>83</v>
      </c>
      <c r="C36" s="70">
        <f>C35/11</f>
        <v>281.09090909090907</v>
      </c>
      <c r="D36" s="70">
        <f>D35/11</f>
        <v>109.63636363636364</v>
      </c>
      <c r="E36" s="70">
        <f>E35/11</f>
        <v>382.58181818181816</v>
      </c>
      <c r="F36" s="70">
        <f>F35/3</f>
        <v>104</v>
      </c>
    </row>
  </sheetData>
  <mergeCells count="4">
    <mergeCell ref="B2:C2"/>
    <mergeCell ref="I3:S3"/>
    <mergeCell ref="I22:S22"/>
    <mergeCell ref="B21:F21"/>
  </mergeCells>
  <pageMargins left="0.19685039370078741" right="0.19685039370078741" top="0.78740157480314965" bottom="0.19685039370078741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43"/>
  <sheetViews>
    <sheetView topLeftCell="A22" workbookViewId="0">
      <selection activeCell="O28" sqref="O28"/>
    </sheetView>
  </sheetViews>
  <sheetFormatPr defaultRowHeight="12.75"/>
  <cols>
    <col min="1" max="1" width="1.7109375" style="7" customWidth="1"/>
    <col min="2" max="2" width="7.85546875" style="7" customWidth="1"/>
    <col min="3" max="3" width="5.28515625" style="7" customWidth="1"/>
    <col min="4" max="4" width="5.140625" style="7" customWidth="1"/>
    <col min="5" max="6" width="4.5703125" style="7" customWidth="1"/>
    <col min="7" max="7" width="3.5703125" style="7" customWidth="1"/>
    <col min="8" max="256" width="9.140625" style="7"/>
    <col min="257" max="257" width="1.7109375" style="7" customWidth="1"/>
    <col min="258" max="258" width="7.85546875" style="7" customWidth="1"/>
    <col min="259" max="262" width="4.5703125" style="7" customWidth="1"/>
    <col min="263" max="263" width="3.140625" style="7" customWidth="1"/>
    <col min="264" max="512" width="9.140625" style="7"/>
    <col min="513" max="513" width="1.7109375" style="7" customWidth="1"/>
    <col min="514" max="514" width="7.85546875" style="7" customWidth="1"/>
    <col min="515" max="518" width="4.5703125" style="7" customWidth="1"/>
    <col min="519" max="519" width="3.140625" style="7" customWidth="1"/>
    <col min="520" max="768" width="9.140625" style="7"/>
    <col min="769" max="769" width="1.7109375" style="7" customWidth="1"/>
    <col min="770" max="770" width="7.85546875" style="7" customWidth="1"/>
    <col min="771" max="774" width="4.5703125" style="7" customWidth="1"/>
    <col min="775" max="775" width="3.140625" style="7" customWidth="1"/>
    <col min="776" max="1024" width="9.140625" style="7"/>
    <col min="1025" max="1025" width="1.7109375" style="7" customWidth="1"/>
    <col min="1026" max="1026" width="7.85546875" style="7" customWidth="1"/>
    <col min="1027" max="1030" width="4.5703125" style="7" customWidth="1"/>
    <col min="1031" max="1031" width="3.140625" style="7" customWidth="1"/>
    <col min="1032" max="1280" width="9.140625" style="7"/>
    <col min="1281" max="1281" width="1.7109375" style="7" customWidth="1"/>
    <col min="1282" max="1282" width="7.85546875" style="7" customWidth="1"/>
    <col min="1283" max="1286" width="4.5703125" style="7" customWidth="1"/>
    <col min="1287" max="1287" width="3.140625" style="7" customWidth="1"/>
    <col min="1288" max="1536" width="9.140625" style="7"/>
    <col min="1537" max="1537" width="1.7109375" style="7" customWidth="1"/>
    <col min="1538" max="1538" width="7.85546875" style="7" customWidth="1"/>
    <col min="1539" max="1542" width="4.5703125" style="7" customWidth="1"/>
    <col min="1543" max="1543" width="3.140625" style="7" customWidth="1"/>
    <col min="1544" max="1792" width="9.140625" style="7"/>
    <col min="1793" max="1793" width="1.7109375" style="7" customWidth="1"/>
    <col min="1794" max="1794" width="7.85546875" style="7" customWidth="1"/>
    <col min="1795" max="1798" width="4.5703125" style="7" customWidth="1"/>
    <col min="1799" max="1799" width="3.140625" style="7" customWidth="1"/>
    <col min="1800" max="2048" width="9.140625" style="7"/>
    <col min="2049" max="2049" width="1.7109375" style="7" customWidth="1"/>
    <col min="2050" max="2050" width="7.85546875" style="7" customWidth="1"/>
    <col min="2051" max="2054" width="4.5703125" style="7" customWidth="1"/>
    <col min="2055" max="2055" width="3.140625" style="7" customWidth="1"/>
    <col min="2056" max="2304" width="9.140625" style="7"/>
    <col min="2305" max="2305" width="1.7109375" style="7" customWidth="1"/>
    <col min="2306" max="2306" width="7.85546875" style="7" customWidth="1"/>
    <col min="2307" max="2310" width="4.5703125" style="7" customWidth="1"/>
    <col min="2311" max="2311" width="3.140625" style="7" customWidth="1"/>
    <col min="2312" max="2560" width="9.140625" style="7"/>
    <col min="2561" max="2561" width="1.7109375" style="7" customWidth="1"/>
    <col min="2562" max="2562" width="7.85546875" style="7" customWidth="1"/>
    <col min="2563" max="2566" width="4.5703125" style="7" customWidth="1"/>
    <col min="2567" max="2567" width="3.140625" style="7" customWidth="1"/>
    <col min="2568" max="2816" width="9.140625" style="7"/>
    <col min="2817" max="2817" width="1.7109375" style="7" customWidth="1"/>
    <col min="2818" max="2818" width="7.85546875" style="7" customWidth="1"/>
    <col min="2819" max="2822" width="4.5703125" style="7" customWidth="1"/>
    <col min="2823" max="2823" width="3.140625" style="7" customWidth="1"/>
    <col min="2824" max="3072" width="9.140625" style="7"/>
    <col min="3073" max="3073" width="1.7109375" style="7" customWidth="1"/>
    <col min="3074" max="3074" width="7.85546875" style="7" customWidth="1"/>
    <col min="3075" max="3078" width="4.5703125" style="7" customWidth="1"/>
    <col min="3079" max="3079" width="3.140625" style="7" customWidth="1"/>
    <col min="3080" max="3328" width="9.140625" style="7"/>
    <col min="3329" max="3329" width="1.7109375" style="7" customWidth="1"/>
    <col min="3330" max="3330" width="7.85546875" style="7" customWidth="1"/>
    <col min="3331" max="3334" width="4.5703125" style="7" customWidth="1"/>
    <col min="3335" max="3335" width="3.140625" style="7" customWidth="1"/>
    <col min="3336" max="3584" width="9.140625" style="7"/>
    <col min="3585" max="3585" width="1.7109375" style="7" customWidth="1"/>
    <col min="3586" max="3586" width="7.85546875" style="7" customWidth="1"/>
    <col min="3587" max="3590" width="4.5703125" style="7" customWidth="1"/>
    <col min="3591" max="3591" width="3.140625" style="7" customWidth="1"/>
    <col min="3592" max="3840" width="9.140625" style="7"/>
    <col min="3841" max="3841" width="1.7109375" style="7" customWidth="1"/>
    <col min="3842" max="3842" width="7.85546875" style="7" customWidth="1"/>
    <col min="3843" max="3846" width="4.5703125" style="7" customWidth="1"/>
    <col min="3847" max="3847" width="3.140625" style="7" customWidth="1"/>
    <col min="3848" max="4096" width="9.140625" style="7"/>
    <col min="4097" max="4097" width="1.7109375" style="7" customWidth="1"/>
    <col min="4098" max="4098" width="7.85546875" style="7" customWidth="1"/>
    <col min="4099" max="4102" width="4.5703125" style="7" customWidth="1"/>
    <col min="4103" max="4103" width="3.140625" style="7" customWidth="1"/>
    <col min="4104" max="4352" width="9.140625" style="7"/>
    <col min="4353" max="4353" width="1.7109375" style="7" customWidth="1"/>
    <col min="4354" max="4354" width="7.85546875" style="7" customWidth="1"/>
    <col min="4355" max="4358" width="4.5703125" style="7" customWidth="1"/>
    <col min="4359" max="4359" width="3.140625" style="7" customWidth="1"/>
    <col min="4360" max="4608" width="9.140625" style="7"/>
    <col min="4609" max="4609" width="1.7109375" style="7" customWidth="1"/>
    <col min="4610" max="4610" width="7.85546875" style="7" customWidth="1"/>
    <col min="4611" max="4614" width="4.5703125" style="7" customWidth="1"/>
    <col min="4615" max="4615" width="3.140625" style="7" customWidth="1"/>
    <col min="4616" max="4864" width="9.140625" style="7"/>
    <col min="4865" max="4865" width="1.7109375" style="7" customWidth="1"/>
    <col min="4866" max="4866" width="7.85546875" style="7" customWidth="1"/>
    <col min="4867" max="4870" width="4.5703125" style="7" customWidth="1"/>
    <col min="4871" max="4871" width="3.140625" style="7" customWidth="1"/>
    <col min="4872" max="5120" width="9.140625" style="7"/>
    <col min="5121" max="5121" width="1.7109375" style="7" customWidth="1"/>
    <col min="5122" max="5122" width="7.85546875" style="7" customWidth="1"/>
    <col min="5123" max="5126" width="4.5703125" style="7" customWidth="1"/>
    <col min="5127" max="5127" width="3.140625" style="7" customWidth="1"/>
    <col min="5128" max="5376" width="9.140625" style="7"/>
    <col min="5377" max="5377" width="1.7109375" style="7" customWidth="1"/>
    <col min="5378" max="5378" width="7.85546875" style="7" customWidth="1"/>
    <col min="5379" max="5382" width="4.5703125" style="7" customWidth="1"/>
    <col min="5383" max="5383" width="3.140625" style="7" customWidth="1"/>
    <col min="5384" max="5632" width="9.140625" style="7"/>
    <col min="5633" max="5633" width="1.7109375" style="7" customWidth="1"/>
    <col min="5634" max="5634" width="7.85546875" style="7" customWidth="1"/>
    <col min="5635" max="5638" width="4.5703125" style="7" customWidth="1"/>
    <col min="5639" max="5639" width="3.140625" style="7" customWidth="1"/>
    <col min="5640" max="5888" width="9.140625" style="7"/>
    <col min="5889" max="5889" width="1.7109375" style="7" customWidth="1"/>
    <col min="5890" max="5890" width="7.85546875" style="7" customWidth="1"/>
    <col min="5891" max="5894" width="4.5703125" style="7" customWidth="1"/>
    <col min="5895" max="5895" width="3.140625" style="7" customWidth="1"/>
    <col min="5896" max="6144" width="9.140625" style="7"/>
    <col min="6145" max="6145" width="1.7109375" style="7" customWidth="1"/>
    <col min="6146" max="6146" width="7.85546875" style="7" customWidth="1"/>
    <col min="6147" max="6150" width="4.5703125" style="7" customWidth="1"/>
    <col min="6151" max="6151" width="3.140625" style="7" customWidth="1"/>
    <col min="6152" max="6400" width="9.140625" style="7"/>
    <col min="6401" max="6401" width="1.7109375" style="7" customWidth="1"/>
    <col min="6402" max="6402" width="7.85546875" style="7" customWidth="1"/>
    <col min="6403" max="6406" width="4.5703125" style="7" customWidth="1"/>
    <col min="6407" max="6407" width="3.140625" style="7" customWidth="1"/>
    <col min="6408" max="6656" width="9.140625" style="7"/>
    <col min="6657" max="6657" width="1.7109375" style="7" customWidth="1"/>
    <col min="6658" max="6658" width="7.85546875" style="7" customWidth="1"/>
    <col min="6659" max="6662" width="4.5703125" style="7" customWidth="1"/>
    <col min="6663" max="6663" width="3.140625" style="7" customWidth="1"/>
    <col min="6664" max="6912" width="9.140625" style="7"/>
    <col min="6913" max="6913" width="1.7109375" style="7" customWidth="1"/>
    <col min="6914" max="6914" width="7.85546875" style="7" customWidth="1"/>
    <col min="6915" max="6918" width="4.5703125" style="7" customWidth="1"/>
    <col min="6919" max="6919" width="3.140625" style="7" customWidth="1"/>
    <col min="6920" max="7168" width="9.140625" style="7"/>
    <col min="7169" max="7169" width="1.7109375" style="7" customWidth="1"/>
    <col min="7170" max="7170" width="7.85546875" style="7" customWidth="1"/>
    <col min="7171" max="7174" width="4.5703125" style="7" customWidth="1"/>
    <col min="7175" max="7175" width="3.140625" style="7" customWidth="1"/>
    <col min="7176" max="7424" width="9.140625" style="7"/>
    <col min="7425" max="7425" width="1.7109375" style="7" customWidth="1"/>
    <col min="7426" max="7426" width="7.85546875" style="7" customWidth="1"/>
    <col min="7427" max="7430" width="4.5703125" style="7" customWidth="1"/>
    <col min="7431" max="7431" width="3.140625" style="7" customWidth="1"/>
    <col min="7432" max="7680" width="9.140625" style="7"/>
    <col min="7681" max="7681" width="1.7109375" style="7" customWidth="1"/>
    <col min="7682" max="7682" width="7.85546875" style="7" customWidth="1"/>
    <col min="7683" max="7686" width="4.5703125" style="7" customWidth="1"/>
    <col min="7687" max="7687" width="3.140625" style="7" customWidth="1"/>
    <col min="7688" max="7936" width="9.140625" style="7"/>
    <col min="7937" max="7937" width="1.7109375" style="7" customWidth="1"/>
    <col min="7938" max="7938" width="7.85546875" style="7" customWidth="1"/>
    <col min="7939" max="7942" width="4.5703125" style="7" customWidth="1"/>
    <col min="7943" max="7943" width="3.140625" style="7" customWidth="1"/>
    <col min="7944" max="8192" width="9.140625" style="7"/>
    <col min="8193" max="8193" width="1.7109375" style="7" customWidth="1"/>
    <col min="8194" max="8194" width="7.85546875" style="7" customWidth="1"/>
    <col min="8195" max="8198" width="4.5703125" style="7" customWidth="1"/>
    <col min="8199" max="8199" width="3.140625" style="7" customWidth="1"/>
    <col min="8200" max="8448" width="9.140625" style="7"/>
    <col min="8449" max="8449" width="1.7109375" style="7" customWidth="1"/>
    <col min="8450" max="8450" width="7.85546875" style="7" customWidth="1"/>
    <col min="8451" max="8454" width="4.5703125" style="7" customWidth="1"/>
    <col min="8455" max="8455" width="3.140625" style="7" customWidth="1"/>
    <col min="8456" max="8704" width="9.140625" style="7"/>
    <col min="8705" max="8705" width="1.7109375" style="7" customWidth="1"/>
    <col min="8706" max="8706" width="7.85546875" style="7" customWidth="1"/>
    <col min="8707" max="8710" width="4.5703125" style="7" customWidth="1"/>
    <col min="8711" max="8711" width="3.140625" style="7" customWidth="1"/>
    <col min="8712" max="8960" width="9.140625" style="7"/>
    <col min="8961" max="8961" width="1.7109375" style="7" customWidth="1"/>
    <col min="8962" max="8962" width="7.85546875" style="7" customWidth="1"/>
    <col min="8963" max="8966" width="4.5703125" style="7" customWidth="1"/>
    <col min="8967" max="8967" width="3.140625" style="7" customWidth="1"/>
    <col min="8968" max="9216" width="9.140625" style="7"/>
    <col min="9217" max="9217" width="1.7109375" style="7" customWidth="1"/>
    <col min="9218" max="9218" width="7.85546875" style="7" customWidth="1"/>
    <col min="9219" max="9222" width="4.5703125" style="7" customWidth="1"/>
    <col min="9223" max="9223" width="3.140625" style="7" customWidth="1"/>
    <col min="9224" max="9472" width="9.140625" style="7"/>
    <col min="9473" max="9473" width="1.7109375" style="7" customWidth="1"/>
    <col min="9474" max="9474" width="7.85546875" style="7" customWidth="1"/>
    <col min="9475" max="9478" width="4.5703125" style="7" customWidth="1"/>
    <col min="9479" max="9479" width="3.140625" style="7" customWidth="1"/>
    <col min="9480" max="9728" width="9.140625" style="7"/>
    <col min="9729" max="9729" width="1.7109375" style="7" customWidth="1"/>
    <col min="9730" max="9730" width="7.85546875" style="7" customWidth="1"/>
    <col min="9731" max="9734" width="4.5703125" style="7" customWidth="1"/>
    <col min="9735" max="9735" width="3.140625" style="7" customWidth="1"/>
    <col min="9736" max="9984" width="9.140625" style="7"/>
    <col min="9985" max="9985" width="1.7109375" style="7" customWidth="1"/>
    <col min="9986" max="9986" width="7.85546875" style="7" customWidth="1"/>
    <col min="9987" max="9990" width="4.5703125" style="7" customWidth="1"/>
    <col min="9991" max="9991" width="3.140625" style="7" customWidth="1"/>
    <col min="9992" max="10240" width="9.140625" style="7"/>
    <col min="10241" max="10241" width="1.7109375" style="7" customWidth="1"/>
    <col min="10242" max="10242" width="7.85546875" style="7" customWidth="1"/>
    <col min="10243" max="10246" width="4.5703125" style="7" customWidth="1"/>
    <col min="10247" max="10247" width="3.140625" style="7" customWidth="1"/>
    <col min="10248" max="10496" width="9.140625" style="7"/>
    <col min="10497" max="10497" width="1.7109375" style="7" customWidth="1"/>
    <col min="10498" max="10498" width="7.85546875" style="7" customWidth="1"/>
    <col min="10499" max="10502" width="4.5703125" style="7" customWidth="1"/>
    <col min="10503" max="10503" width="3.140625" style="7" customWidth="1"/>
    <col min="10504" max="10752" width="9.140625" style="7"/>
    <col min="10753" max="10753" width="1.7109375" style="7" customWidth="1"/>
    <col min="10754" max="10754" width="7.85546875" style="7" customWidth="1"/>
    <col min="10755" max="10758" width="4.5703125" style="7" customWidth="1"/>
    <col min="10759" max="10759" width="3.140625" style="7" customWidth="1"/>
    <col min="10760" max="11008" width="9.140625" style="7"/>
    <col min="11009" max="11009" width="1.7109375" style="7" customWidth="1"/>
    <col min="11010" max="11010" width="7.85546875" style="7" customWidth="1"/>
    <col min="11011" max="11014" width="4.5703125" style="7" customWidth="1"/>
    <col min="11015" max="11015" width="3.140625" style="7" customWidth="1"/>
    <col min="11016" max="11264" width="9.140625" style="7"/>
    <col min="11265" max="11265" width="1.7109375" style="7" customWidth="1"/>
    <col min="11266" max="11266" width="7.85546875" style="7" customWidth="1"/>
    <col min="11267" max="11270" width="4.5703125" style="7" customWidth="1"/>
    <col min="11271" max="11271" width="3.140625" style="7" customWidth="1"/>
    <col min="11272" max="11520" width="9.140625" style="7"/>
    <col min="11521" max="11521" width="1.7109375" style="7" customWidth="1"/>
    <col min="11522" max="11522" width="7.85546875" style="7" customWidth="1"/>
    <col min="11523" max="11526" width="4.5703125" style="7" customWidth="1"/>
    <col min="11527" max="11527" width="3.140625" style="7" customWidth="1"/>
    <col min="11528" max="11776" width="9.140625" style="7"/>
    <col min="11777" max="11777" width="1.7109375" style="7" customWidth="1"/>
    <col min="11778" max="11778" width="7.85546875" style="7" customWidth="1"/>
    <col min="11779" max="11782" width="4.5703125" style="7" customWidth="1"/>
    <col min="11783" max="11783" width="3.140625" style="7" customWidth="1"/>
    <col min="11784" max="12032" width="9.140625" style="7"/>
    <col min="12033" max="12033" width="1.7109375" style="7" customWidth="1"/>
    <col min="12034" max="12034" width="7.85546875" style="7" customWidth="1"/>
    <col min="12035" max="12038" width="4.5703125" style="7" customWidth="1"/>
    <col min="12039" max="12039" width="3.140625" style="7" customWidth="1"/>
    <col min="12040" max="12288" width="9.140625" style="7"/>
    <col min="12289" max="12289" width="1.7109375" style="7" customWidth="1"/>
    <col min="12290" max="12290" width="7.85546875" style="7" customWidth="1"/>
    <col min="12291" max="12294" width="4.5703125" style="7" customWidth="1"/>
    <col min="12295" max="12295" width="3.140625" style="7" customWidth="1"/>
    <col min="12296" max="12544" width="9.140625" style="7"/>
    <col min="12545" max="12545" width="1.7109375" style="7" customWidth="1"/>
    <col min="12546" max="12546" width="7.85546875" style="7" customWidth="1"/>
    <col min="12547" max="12550" width="4.5703125" style="7" customWidth="1"/>
    <col min="12551" max="12551" width="3.140625" style="7" customWidth="1"/>
    <col min="12552" max="12800" width="9.140625" style="7"/>
    <col min="12801" max="12801" width="1.7109375" style="7" customWidth="1"/>
    <col min="12802" max="12802" width="7.85546875" style="7" customWidth="1"/>
    <col min="12803" max="12806" width="4.5703125" style="7" customWidth="1"/>
    <col min="12807" max="12807" width="3.140625" style="7" customWidth="1"/>
    <col min="12808" max="13056" width="9.140625" style="7"/>
    <col min="13057" max="13057" width="1.7109375" style="7" customWidth="1"/>
    <col min="13058" max="13058" width="7.85546875" style="7" customWidth="1"/>
    <col min="13059" max="13062" width="4.5703125" style="7" customWidth="1"/>
    <col min="13063" max="13063" width="3.140625" style="7" customWidth="1"/>
    <col min="13064" max="13312" width="9.140625" style="7"/>
    <col min="13313" max="13313" width="1.7109375" style="7" customWidth="1"/>
    <col min="13314" max="13314" width="7.85546875" style="7" customWidth="1"/>
    <col min="13315" max="13318" width="4.5703125" style="7" customWidth="1"/>
    <col min="13319" max="13319" width="3.140625" style="7" customWidth="1"/>
    <col min="13320" max="13568" width="9.140625" style="7"/>
    <col min="13569" max="13569" width="1.7109375" style="7" customWidth="1"/>
    <col min="13570" max="13570" width="7.85546875" style="7" customWidth="1"/>
    <col min="13571" max="13574" width="4.5703125" style="7" customWidth="1"/>
    <col min="13575" max="13575" width="3.140625" style="7" customWidth="1"/>
    <col min="13576" max="13824" width="9.140625" style="7"/>
    <col min="13825" max="13825" width="1.7109375" style="7" customWidth="1"/>
    <col min="13826" max="13826" width="7.85546875" style="7" customWidth="1"/>
    <col min="13827" max="13830" width="4.5703125" style="7" customWidth="1"/>
    <col min="13831" max="13831" width="3.140625" style="7" customWidth="1"/>
    <col min="13832" max="14080" width="9.140625" style="7"/>
    <col min="14081" max="14081" width="1.7109375" style="7" customWidth="1"/>
    <col min="14082" max="14082" width="7.85546875" style="7" customWidth="1"/>
    <col min="14083" max="14086" width="4.5703125" style="7" customWidth="1"/>
    <col min="14087" max="14087" width="3.140625" style="7" customWidth="1"/>
    <col min="14088" max="14336" width="9.140625" style="7"/>
    <col min="14337" max="14337" width="1.7109375" style="7" customWidth="1"/>
    <col min="14338" max="14338" width="7.85546875" style="7" customWidth="1"/>
    <col min="14339" max="14342" width="4.5703125" style="7" customWidth="1"/>
    <col min="14343" max="14343" width="3.140625" style="7" customWidth="1"/>
    <col min="14344" max="14592" width="9.140625" style="7"/>
    <col min="14593" max="14593" width="1.7109375" style="7" customWidth="1"/>
    <col min="14594" max="14594" width="7.85546875" style="7" customWidth="1"/>
    <col min="14595" max="14598" width="4.5703125" style="7" customWidth="1"/>
    <col min="14599" max="14599" width="3.140625" style="7" customWidth="1"/>
    <col min="14600" max="14848" width="9.140625" style="7"/>
    <col min="14849" max="14849" width="1.7109375" style="7" customWidth="1"/>
    <col min="14850" max="14850" width="7.85546875" style="7" customWidth="1"/>
    <col min="14851" max="14854" width="4.5703125" style="7" customWidth="1"/>
    <col min="14855" max="14855" width="3.140625" style="7" customWidth="1"/>
    <col min="14856" max="15104" width="9.140625" style="7"/>
    <col min="15105" max="15105" width="1.7109375" style="7" customWidth="1"/>
    <col min="15106" max="15106" width="7.85546875" style="7" customWidth="1"/>
    <col min="15107" max="15110" width="4.5703125" style="7" customWidth="1"/>
    <col min="15111" max="15111" width="3.140625" style="7" customWidth="1"/>
    <col min="15112" max="15360" width="9.140625" style="7"/>
    <col min="15361" max="15361" width="1.7109375" style="7" customWidth="1"/>
    <col min="15362" max="15362" width="7.85546875" style="7" customWidth="1"/>
    <col min="15363" max="15366" width="4.5703125" style="7" customWidth="1"/>
    <col min="15367" max="15367" width="3.140625" style="7" customWidth="1"/>
    <col min="15368" max="15616" width="9.140625" style="7"/>
    <col min="15617" max="15617" width="1.7109375" style="7" customWidth="1"/>
    <col min="15618" max="15618" width="7.85546875" style="7" customWidth="1"/>
    <col min="15619" max="15622" width="4.5703125" style="7" customWidth="1"/>
    <col min="15623" max="15623" width="3.140625" style="7" customWidth="1"/>
    <col min="15624" max="15872" width="9.140625" style="7"/>
    <col min="15873" max="15873" width="1.7109375" style="7" customWidth="1"/>
    <col min="15874" max="15874" width="7.85546875" style="7" customWidth="1"/>
    <col min="15875" max="15878" width="4.5703125" style="7" customWidth="1"/>
    <col min="15879" max="15879" width="3.140625" style="7" customWidth="1"/>
    <col min="15880" max="16128" width="9.140625" style="7"/>
    <col min="16129" max="16129" width="1.7109375" style="7" customWidth="1"/>
    <col min="16130" max="16130" width="7.85546875" style="7" customWidth="1"/>
    <col min="16131" max="16134" width="4.5703125" style="7" customWidth="1"/>
    <col min="16135" max="16135" width="3.140625" style="7" customWidth="1"/>
    <col min="16136" max="16384" width="9.140625" style="7"/>
  </cols>
  <sheetData>
    <row r="2" spans="2:11" ht="35.1" customHeight="1">
      <c r="F2" s="87" t="s">
        <v>88</v>
      </c>
      <c r="G2" s="87"/>
      <c r="H2" s="87"/>
      <c r="I2" s="87"/>
      <c r="J2" s="87"/>
      <c r="K2" s="87"/>
    </row>
    <row r="4" spans="2:11" ht="15">
      <c r="B4" s="88" t="s">
        <v>18</v>
      </c>
      <c r="C4" s="89"/>
      <c r="D4" s="89"/>
      <c r="E4" s="89"/>
      <c r="F4" s="90"/>
    </row>
    <row r="5" spans="2:11" ht="87">
      <c r="B5" s="8" t="s">
        <v>0</v>
      </c>
      <c r="C5" s="9" t="s">
        <v>19</v>
      </c>
      <c r="D5" s="10" t="s">
        <v>20</v>
      </c>
      <c r="E5" s="11" t="s">
        <v>21</v>
      </c>
      <c r="F5" s="12" t="s">
        <v>22</v>
      </c>
    </row>
    <row r="6" spans="2:11">
      <c r="B6" s="13" t="s">
        <v>2</v>
      </c>
      <c r="C6" s="14">
        <v>660</v>
      </c>
      <c r="D6" s="15">
        <v>954.24399999999991</v>
      </c>
      <c r="E6" s="16">
        <v>793.2299999999999</v>
      </c>
      <c r="F6" s="17">
        <v>2407.4740000000002</v>
      </c>
    </row>
    <row r="7" spans="2:11">
      <c r="B7" s="13" t="s">
        <v>3</v>
      </c>
      <c r="C7" s="14">
        <v>690</v>
      </c>
      <c r="D7" s="15">
        <v>420.99</v>
      </c>
      <c r="E7" s="16">
        <v>238.845</v>
      </c>
      <c r="F7" s="17">
        <v>1349.835</v>
      </c>
    </row>
    <row r="8" spans="2:11">
      <c r="B8" s="13" t="s">
        <v>4</v>
      </c>
      <c r="C8" s="14">
        <v>503.61</v>
      </c>
      <c r="D8" s="15">
        <v>270.34999999999997</v>
      </c>
      <c r="E8" s="16">
        <v>632.495</v>
      </c>
      <c r="F8" s="17">
        <v>1406.4549999999999</v>
      </c>
    </row>
    <row r="9" spans="2:11">
      <c r="B9" s="13" t="s">
        <v>5</v>
      </c>
      <c r="C9" s="14">
        <v>1135.4100000000001</v>
      </c>
      <c r="D9" s="15">
        <v>757.7</v>
      </c>
      <c r="E9" s="16">
        <v>1038.8400000000001</v>
      </c>
      <c r="F9" s="17">
        <v>2931.9500000000003</v>
      </c>
    </row>
    <row r="10" spans="2:11">
      <c r="B10" s="13" t="s">
        <v>6</v>
      </c>
      <c r="C10" s="14">
        <v>1033.68</v>
      </c>
      <c r="D10" s="15">
        <v>982.30300000000011</v>
      </c>
      <c r="E10" s="16">
        <v>831.31000000000006</v>
      </c>
      <c r="F10" s="17">
        <v>2847.2930000000001</v>
      </c>
    </row>
    <row r="11" spans="2:11">
      <c r="B11" s="13" t="s">
        <v>7</v>
      </c>
      <c r="C11" s="14">
        <v>962.88</v>
      </c>
      <c r="D11" s="15">
        <v>684.04000000000008</v>
      </c>
      <c r="E11" s="16">
        <v>630.26</v>
      </c>
      <c r="F11" s="17">
        <v>2277.1800000000003</v>
      </c>
    </row>
    <row r="12" spans="2:11">
      <c r="B12" s="13" t="s">
        <v>8</v>
      </c>
      <c r="C12" s="14">
        <v>1137.57</v>
      </c>
      <c r="D12" s="15">
        <v>1049.9699999999998</v>
      </c>
      <c r="E12" s="16">
        <v>411.68</v>
      </c>
      <c r="F12" s="17">
        <v>2599.2199999999998</v>
      </c>
    </row>
    <row r="13" spans="2:11">
      <c r="B13" s="13" t="s">
        <v>9</v>
      </c>
      <c r="C13" s="14">
        <v>531.84</v>
      </c>
      <c r="D13" s="15">
        <v>326.09000000000003</v>
      </c>
      <c r="E13" s="16">
        <v>730.95999999999992</v>
      </c>
      <c r="F13" s="17">
        <v>1588.8899999999999</v>
      </c>
    </row>
    <row r="14" spans="2:11">
      <c r="B14" s="13" t="s">
        <v>10</v>
      </c>
      <c r="C14" s="14">
        <v>1380.24</v>
      </c>
      <c r="D14" s="15">
        <v>665.94399999999996</v>
      </c>
      <c r="E14" s="16">
        <v>108.57</v>
      </c>
      <c r="F14" s="17">
        <v>2154.7539999999999</v>
      </c>
    </row>
    <row r="15" spans="2:11">
      <c r="B15" s="13" t="s">
        <v>11</v>
      </c>
      <c r="C15" s="14">
        <v>1353</v>
      </c>
      <c r="D15" s="15">
        <v>750.7700000000001</v>
      </c>
      <c r="E15" s="16">
        <v>1283.7549999999999</v>
      </c>
      <c r="F15" s="17">
        <v>3387.5249999999996</v>
      </c>
    </row>
    <row r="16" spans="2:11">
      <c r="B16" s="13" t="s">
        <v>12</v>
      </c>
      <c r="C16" s="14">
        <v>2040.3999999999999</v>
      </c>
      <c r="D16" s="15">
        <v>1175.269</v>
      </c>
      <c r="E16" s="16">
        <v>699.48</v>
      </c>
      <c r="F16" s="17">
        <v>3890.7689999999998</v>
      </c>
    </row>
    <row r="17" spans="2:11">
      <c r="B17" s="13" t="s">
        <v>13</v>
      </c>
      <c r="C17" s="14">
        <v>568.4</v>
      </c>
      <c r="D17" s="15">
        <v>2529.34</v>
      </c>
      <c r="E17" s="16">
        <v>282.51</v>
      </c>
      <c r="F17" s="17">
        <v>3380.25</v>
      </c>
    </row>
    <row r="18" spans="2:11" ht="33" customHeight="1">
      <c r="B18" s="73" t="s">
        <v>91</v>
      </c>
      <c r="C18" s="74">
        <f>SUM(C6:C14)</f>
        <v>8035.2300000000005</v>
      </c>
      <c r="D18" s="74">
        <f t="shared" ref="D18:F18" si="0">SUM(D6:D14)</f>
        <v>6111.6309999999994</v>
      </c>
      <c r="E18" s="74">
        <f t="shared" si="0"/>
        <v>5416.19</v>
      </c>
      <c r="F18" s="74">
        <f t="shared" si="0"/>
        <v>19563.050999999999</v>
      </c>
    </row>
    <row r="22" spans="2:11" ht="35.1" customHeight="1">
      <c r="F22" s="87" t="s">
        <v>89</v>
      </c>
      <c r="G22" s="87"/>
      <c r="H22" s="87"/>
      <c r="I22" s="87"/>
      <c r="J22" s="87"/>
      <c r="K22" s="87"/>
    </row>
    <row r="24" spans="2:11" ht="15">
      <c r="B24" s="91" t="s">
        <v>84</v>
      </c>
      <c r="C24" s="92"/>
      <c r="D24" s="92"/>
      <c r="E24" s="92"/>
      <c r="F24" s="93"/>
    </row>
    <row r="25" spans="2:11" ht="87">
      <c r="B25" s="8" t="s">
        <v>0</v>
      </c>
      <c r="C25" s="9" t="s">
        <v>23</v>
      </c>
      <c r="D25" s="10" t="s">
        <v>24</v>
      </c>
      <c r="E25" s="11" t="s">
        <v>25</v>
      </c>
      <c r="F25" s="12" t="s">
        <v>26</v>
      </c>
    </row>
    <row r="26" spans="2:11">
      <c r="B26" s="13" t="s">
        <v>2</v>
      </c>
      <c r="C26" s="14">
        <v>1136.8</v>
      </c>
      <c r="D26" s="15">
        <v>828.29499999999996</v>
      </c>
      <c r="E26" s="16">
        <v>223.28000000000003</v>
      </c>
      <c r="F26" s="17">
        <v>2188.375</v>
      </c>
    </row>
    <row r="27" spans="2:11">
      <c r="B27" s="13" t="s">
        <v>3</v>
      </c>
      <c r="C27" s="14">
        <v>1436.68</v>
      </c>
      <c r="D27" s="15">
        <v>762.44</v>
      </c>
      <c r="E27" s="16">
        <v>421.46000000000004</v>
      </c>
      <c r="F27" s="17">
        <v>2620.58</v>
      </c>
    </row>
    <row r="28" spans="2:11">
      <c r="B28" s="13" t="s">
        <v>4</v>
      </c>
      <c r="C28" s="14">
        <v>1391.68</v>
      </c>
      <c r="D28" s="15">
        <v>950.57999999999993</v>
      </c>
      <c r="E28" s="16">
        <v>745.86500000000001</v>
      </c>
      <c r="F28" s="17">
        <v>3088.125</v>
      </c>
    </row>
    <row r="29" spans="2:11">
      <c r="B29" s="13" t="s">
        <v>5</v>
      </c>
      <c r="C29" s="14">
        <v>1556.56</v>
      </c>
      <c r="D29" s="15">
        <v>694.99</v>
      </c>
      <c r="E29" s="16">
        <v>696.7600000000001</v>
      </c>
      <c r="F29" s="17">
        <v>2948.3100000000004</v>
      </c>
    </row>
    <row r="30" spans="2:11">
      <c r="B30" s="13" t="s">
        <v>6</v>
      </c>
      <c r="C30" s="14">
        <v>1622.4</v>
      </c>
      <c r="D30" s="15">
        <v>645.42000000000007</v>
      </c>
      <c r="E30" s="16">
        <v>641.31000000000006</v>
      </c>
      <c r="F30" s="17">
        <v>2909.13</v>
      </c>
    </row>
    <row r="31" spans="2:11">
      <c r="B31" s="13" t="s">
        <v>7</v>
      </c>
      <c r="C31" s="14">
        <v>1522.55</v>
      </c>
      <c r="D31" s="15">
        <v>757.31</v>
      </c>
      <c r="E31" s="16">
        <v>624.62500000000011</v>
      </c>
      <c r="F31" s="17">
        <v>2904.4849999999997</v>
      </c>
    </row>
    <row r="32" spans="2:11">
      <c r="B32" s="13" t="s">
        <v>8</v>
      </c>
      <c r="C32" s="14">
        <v>1223.8400000000001</v>
      </c>
      <c r="D32" s="15">
        <v>816.06</v>
      </c>
      <c r="E32" s="16">
        <v>451.46</v>
      </c>
      <c r="F32" s="17">
        <v>2491.36</v>
      </c>
    </row>
    <row r="33" spans="2:6">
      <c r="B33" s="13" t="s">
        <v>9</v>
      </c>
      <c r="C33" s="14">
        <v>475.42</v>
      </c>
      <c r="D33" s="15">
        <v>393.61</v>
      </c>
      <c r="E33" s="16">
        <v>245.55</v>
      </c>
      <c r="F33" s="17">
        <v>1114.58</v>
      </c>
    </row>
    <row r="34" spans="2:6">
      <c r="B34" s="13" t="s">
        <v>10</v>
      </c>
      <c r="C34" s="14">
        <v>472.53</v>
      </c>
      <c r="D34" s="15">
        <v>917.54300000000001</v>
      </c>
      <c r="E34" s="16">
        <v>582.88000000000011</v>
      </c>
      <c r="F34" s="17">
        <f>SUM(C34:E34)</f>
        <v>1972.953</v>
      </c>
    </row>
    <row r="35" spans="2:6">
      <c r="B35" s="13" t="s">
        <v>11</v>
      </c>
      <c r="C35" s="14">
        <v>445</v>
      </c>
      <c r="D35" s="15">
        <v>759.49800000000005</v>
      </c>
      <c r="E35" s="16">
        <v>1379.9</v>
      </c>
      <c r="F35" s="17">
        <f>SUM(C35:E35)</f>
        <v>2584.3980000000001</v>
      </c>
    </row>
    <row r="36" spans="2:6">
      <c r="B36" s="13" t="s">
        <v>12</v>
      </c>
      <c r="C36" s="14">
        <v>1060</v>
      </c>
      <c r="D36" s="15">
        <v>1239.8600000000001</v>
      </c>
      <c r="E36" s="16">
        <v>410.73</v>
      </c>
      <c r="F36" s="17">
        <f>SUM(C36:E36)</f>
        <v>2710.59</v>
      </c>
    </row>
    <row r="37" spans="2:6">
      <c r="B37" s="13" t="s">
        <v>13</v>
      </c>
      <c r="C37" s="14"/>
      <c r="D37" s="15"/>
      <c r="E37" s="16"/>
      <c r="F37" s="17"/>
    </row>
    <row r="38" spans="2:6" ht="32.25" customHeight="1">
      <c r="B38" s="73" t="s">
        <v>95</v>
      </c>
      <c r="C38" s="74">
        <f>SUM(C26:C37)</f>
        <v>12343.46</v>
      </c>
      <c r="D38" s="74">
        <f t="shared" ref="D38:F38" si="1">SUM(D26:D37)</f>
        <v>8765.6059999999998</v>
      </c>
      <c r="E38" s="74">
        <f t="shared" si="1"/>
        <v>6423.82</v>
      </c>
      <c r="F38" s="74">
        <f t="shared" si="1"/>
        <v>27532.886000000002</v>
      </c>
    </row>
    <row r="39" spans="2:6" ht="27.75" customHeight="1">
      <c r="B39" s="75" t="s">
        <v>96</v>
      </c>
      <c r="C39" s="74">
        <f>C38-C18</f>
        <v>4308.2299999999987</v>
      </c>
      <c r="D39" s="74">
        <f t="shared" ref="D39:F39" si="2">D38-D18</f>
        <v>2653.9750000000004</v>
      </c>
      <c r="E39" s="74">
        <f t="shared" si="2"/>
        <v>1007.6300000000001</v>
      </c>
      <c r="F39" s="74">
        <f t="shared" si="2"/>
        <v>7969.8350000000028</v>
      </c>
    </row>
    <row r="43" spans="2:6">
      <c r="C43" s="18"/>
    </row>
  </sheetData>
  <mergeCells count="4">
    <mergeCell ref="F2:K2"/>
    <mergeCell ref="B4:F4"/>
    <mergeCell ref="B24:F24"/>
    <mergeCell ref="F22:K2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38"/>
  <sheetViews>
    <sheetView topLeftCell="A21" workbookViewId="0">
      <selection activeCell="U31" sqref="U31"/>
    </sheetView>
  </sheetViews>
  <sheetFormatPr defaultRowHeight="15"/>
  <cols>
    <col min="1" max="1" width="2.5703125" customWidth="1"/>
    <col min="2" max="2" width="10.28515625" customWidth="1"/>
    <col min="3" max="3" width="4.7109375" customWidth="1"/>
    <col min="4" max="4" width="5.85546875" customWidth="1"/>
    <col min="5" max="15" width="4.7109375" customWidth="1"/>
    <col min="17" max="17" width="2.5703125" customWidth="1"/>
  </cols>
  <sheetData>
    <row r="1" spans="2:15" ht="11.25" customHeight="1"/>
    <row r="3" spans="2:15" ht="35.1" customHeight="1">
      <c r="B3" s="94">
        <v>2015</v>
      </c>
      <c r="C3" s="95"/>
      <c r="H3" s="96" t="s">
        <v>86</v>
      </c>
      <c r="I3" s="96"/>
      <c r="J3" s="96"/>
      <c r="K3" s="96"/>
      <c r="L3" s="96"/>
      <c r="M3" s="96"/>
      <c r="N3" s="96"/>
    </row>
    <row r="4" spans="2:15" ht="75.75">
      <c r="B4" s="1" t="s">
        <v>0</v>
      </c>
      <c r="C4" s="2" t="s">
        <v>16</v>
      </c>
    </row>
    <row r="5" spans="2:15">
      <c r="B5" s="3" t="s">
        <v>2</v>
      </c>
      <c r="C5" s="4">
        <v>154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3" t="s">
        <v>3</v>
      </c>
      <c r="C6" s="4">
        <v>217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5">
      <c r="B7" s="3" t="s">
        <v>4</v>
      </c>
      <c r="C7" s="4">
        <v>229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>
      <c r="B8" s="3" t="s">
        <v>5</v>
      </c>
      <c r="C8" s="4">
        <v>225</v>
      </c>
    </row>
    <row r="9" spans="2:15">
      <c r="B9" s="3" t="s">
        <v>6</v>
      </c>
      <c r="C9" s="4">
        <v>251</v>
      </c>
    </row>
    <row r="10" spans="2:15">
      <c r="B10" s="3" t="s">
        <v>7</v>
      </c>
      <c r="C10" s="4">
        <v>241</v>
      </c>
      <c r="D10" s="6"/>
    </row>
    <row r="11" spans="2:15">
      <c r="B11" s="3" t="s">
        <v>8</v>
      </c>
      <c r="C11" s="4">
        <v>303</v>
      </c>
      <c r="D11" s="6"/>
    </row>
    <row r="12" spans="2:15">
      <c r="B12" s="3" t="s">
        <v>9</v>
      </c>
      <c r="C12" s="4">
        <v>173</v>
      </c>
    </row>
    <row r="13" spans="2:15">
      <c r="B13" s="3" t="s">
        <v>10</v>
      </c>
      <c r="C13" s="4">
        <v>253</v>
      </c>
    </row>
    <row r="14" spans="2:15">
      <c r="B14" s="3" t="s">
        <v>11</v>
      </c>
      <c r="C14" s="4">
        <v>324</v>
      </c>
      <c r="D14" s="72"/>
    </row>
    <row r="15" spans="2:15">
      <c r="B15" s="3" t="s">
        <v>12</v>
      </c>
      <c r="C15" s="4">
        <v>284</v>
      </c>
      <c r="D15" s="6">
        <f>SUM(C5:C15)</f>
        <v>2654</v>
      </c>
    </row>
    <row r="16" spans="2:15">
      <c r="B16" s="3" t="s">
        <v>13</v>
      </c>
      <c r="C16" s="4">
        <v>264</v>
      </c>
      <c r="D16" s="6"/>
    </row>
    <row r="17" spans="2:14">
      <c r="B17" s="3" t="s">
        <v>17</v>
      </c>
      <c r="C17" s="4">
        <f>SUM(C5:C16)</f>
        <v>2918</v>
      </c>
      <c r="D17" s="6"/>
    </row>
    <row r="18" spans="2:14">
      <c r="D18" s="6"/>
    </row>
    <row r="19" spans="2:14">
      <c r="D19" s="6"/>
    </row>
    <row r="20" spans="2:14">
      <c r="D20" s="6"/>
    </row>
    <row r="21" spans="2:14">
      <c r="D21" s="6"/>
    </row>
    <row r="22" spans="2:14" ht="35.1" customHeight="1">
      <c r="B22" s="97">
        <v>2016</v>
      </c>
      <c r="C22" s="98"/>
      <c r="D22" s="6"/>
      <c r="H22" s="96" t="s">
        <v>87</v>
      </c>
      <c r="I22" s="96"/>
      <c r="J22" s="96"/>
      <c r="K22" s="96"/>
      <c r="L22" s="96"/>
      <c r="M22" s="96"/>
      <c r="N22" s="96"/>
    </row>
    <row r="23" spans="2:14" ht="75.75">
      <c r="B23" s="1" t="s">
        <v>0</v>
      </c>
      <c r="C23" s="2" t="s">
        <v>16</v>
      </c>
    </row>
    <row r="24" spans="2:14">
      <c r="B24" s="3" t="s">
        <v>2</v>
      </c>
      <c r="C24" s="4">
        <v>216</v>
      </c>
    </row>
    <row r="25" spans="2:14">
      <c r="B25" s="3" t="s">
        <v>3</v>
      </c>
      <c r="C25" s="4">
        <v>269</v>
      </c>
    </row>
    <row r="26" spans="2:14">
      <c r="B26" s="3" t="s">
        <v>4</v>
      </c>
      <c r="C26" s="4">
        <v>276</v>
      </c>
    </row>
    <row r="27" spans="2:14">
      <c r="B27" s="3" t="s">
        <v>5</v>
      </c>
      <c r="C27" s="4">
        <v>360</v>
      </c>
    </row>
    <row r="28" spans="2:14">
      <c r="B28" s="3" t="s">
        <v>6</v>
      </c>
      <c r="C28" s="4">
        <v>330</v>
      </c>
    </row>
    <row r="29" spans="2:14">
      <c r="B29" s="3" t="s">
        <v>7</v>
      </c>
      <c r="C29" s="4">
        <v>286</v>
      </c>
    </row>
    <row r="30" spans="2:14">
      <c r="B30" s="3" t="s">
        <v>8</v>
      </c>
      <c r="C30" s="4">
        <v>302</v>
      </c>
    </row>
    <row r="31" spans="2:14">
      <c r="B31" s="3" t="s">
        <v>9</v>
      </c>
      <c r="C31" s="4">
        <v>216</v>
      </c>
    </row>
    <row r="32" spans="2:14">
      <c r="B32" s="3" t="s">
        <v>10</v>
      </c>
      <c r="C32" s="4">
        <v>272</v>
      </c>
    </row>
    <row r="33" spans="2:3">
      <c r="B33" s="3" t="s">
        <v>11</v>
      </c>
      <c r="C33" s="4">
        <v>272</v>
      </c>
    </row>
    <row r="34" spans="2:3">
      <c r="B34" s="3" t="s">
        <v>12</v>
      </c>
      <c r="C34" s="4">
        <v>293</v>
      </c>
    </row>
    <row r="35" spans="2:3">
      <c r="B35" s="3" t="s">
        <v>13</v>
      </c>
      <c r="C35" s="4"/>
    </row>
    <row r="36" spans="2:3">
      <c r="B36" s="3" t="s">
        <v>17</v>
      </c>
      <c r="C36" s="4">
        <f>SUM(C24:C35)</f>
        <v>3092</v>
      </c>
    </row>
    <row r="37" spans="2:3" ht="23.25" customHeight="1">
      <c r="B37" s="77" t="s">
        <v>97</v>
      </c>
      <c r="C37" s="71">
        <f>C36-D15</f>
        <v>438</v>
      </c>
    </row>
    <row r="38" spans="2:3" ht="15" customHeight="1"/>
  </sheetData>
  <mergeCells count="4">
    <mergeCell ref="B3:C3"/>
    <mergeCell ref="H3:N3"/>
    <mergeCell ref="B22:C22"/>
    <mergeCell ref="H22:N2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38"/>
  <sheetViews>
    <sheetView topLeftCell="A25" workbookViewId="0">
      <selection activeCell="C36" sqref="C36"/>
    </sheetView>
  </sheetViews>
  <sheetFormatPr defaultRowHeight="15"/>
  <cols>
    <col min="1" max="1" width="2.28515625" customWidth="1"/>
    <col min="2" max="2" width="10.28515625" customWidth="1"/>
    <col min="3" max="3" width="4.7109375" customWidth="1"/>
    <col min="4" max="4" width="6.42578125" customWidth="1"/>
    <col min="5" max="15" width="4.7109375" customWidth="1"/>
    <col min="17" max="17" width="2.28515625" customWidth="1"/>
  </cols>
  <sheetData>
    <row r="1" spans="2:15" ht="14.25" customHeight="1"/>
    <row r="2" spans="2:15" ht="35.1" customHeight="1">
      <c r="B2" s="94">
        <v>2015</v>
      </c>
      <c r="C2" s="95"/>
      <c r="H2" s="96" t="s">
        <v>85</v>
      </c>
      <c r="I2" s="96"/>
      <c r="J2" s="96"/>
      <c r="K2" s="96"/>
      <c r="L2" s="96"/>
      <c r="M2" s="96"/>
      <c r="N2" s="96"/>
    </row>
    <row r="3" spans="2:15" ht="76.5" customHeight="1">
      <c r="B3" s="1" t="s">
        <v>0</v>
      </c>
      <c r="C3" s="2" t="s">
        <v>1</v>
      </c>
      <c r="I3" s="76"/>
      <c r="J3" s="76"/>
      <c r="K3" s="76"/>
      <c r="L3" s="76"/>
      <c r="M3" s="76"/>
      <c r="N3" s="76"/>
    </row>
    <row r="4" spans="2:15">
      <c r="B4" s="3" t="s">
        <v>2</v>
      </c>
      <c r="C4" s="4">
        <v>2288.4173604060911</v>
      </c>
    </row>
    <row r="5" spans="2:15">
      <c r="B5" s="3" t="s">
        <v>3</v>
      </c>
      <c r="C5" s="4">
        <v>2080.3891878172594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3" t="s">
        <v>4</v>
      </c>
      <c r="C6" s="4">
        <v>2048.5672081218272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5">
      <c r="B7" s="3" t="s">
        <v>5</v>
      </c>
      <c r="C7" s="4">
        <v>2357.1413705583759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>
      <c r="B8" s="3" t="s">
        <v>6</v>
      </c>
      <c r="C8" s="4">
        <v>2630.44</v>
      </c>
    </row>
    <row r="9" spans="2:15">
      <c r="B9" s="3" t="s">
        <v>7</v>
      </c>
      <c r="C9" s="4">
        <v>2149.645</v>
      </c>
    </row>
    <row r="10" spans="2:15">
      <c r="B10" s="3" t="s">
        <v>8</v>
      </c>
      <c r="C10" s="4">
        <v>1941.13</v>
      </c>
      <c r="D10" s="6"/>
    </row>
    <row r="11" spans="2:15">
      <c r="B11" s="3" t="s">
        <v>9</v>
      </c>
      <c r="C11" s="4">
        <v>2057.6549999999997</v>
      </c>
      <c r="D11" s="6"/>
    </row>
    <row r="12" spans="2:15">
      <c r="B12" s="3" t="s">
        <v>10</v>
      </c>
      <c r="C12" s="4">
        <v>1752.66</v>
      </c>
      <c r="D12" s="6"/>
    </row>
    <row r="13" spans="2:15">
      <c r="B13" s="3" t="s">
        <v>11</v>
      </c>
      <c r="C13" s="4">
        <v>2195.9850000000001</v>
      </c>
      <c r="D13" s="6"/>
    </row>
    <row r="14" spans="2:15">
      <c r="B14" s="3" t="s">
        <v>12</v>
      </c>
      <c r="C14" s="4">
        <v>2753.19</v>
      </c>
      <c r="D14" s="6"/>
    </row>
    <row r="15" spans="2:15">
      <c r="B15" s="3" t="s">
        <v>13</v>
      </c>
      <c r="C15" s="4">
        <v>3420</v>
      </c>
      <c r="D15" s="6"/>
    </row>
    <row r="16" spans="2:15">
      <c r="B16" s="3" t="s">
        <v>14</v>
      </c>
      <c r="C16" s="4">
        <f>SUM(C4:C15)/12</f>
        <v>2306.2683439086295</v>
      </c>
      <c r="D16" s="6"/>
    </row>
    <row r="17" spans="2:14">
      <c r="D17" s="6"/>
    </row>
    <row r="18" spans="2:14">
      <c r="D18" s="6"/>
    </row>
    <row r="19" spans="2:14">
      <c r="D19" s="6"/>
    </row>
    <row r="20" spans="2:14">
      <c r="D20" s="6"/>
    </row>
    <row r="21" spans="2:14">
      <c r="D21" s="6"/>
    </row>
    <row r="22" spans="2:14" ht="35.1" customHeight="1">
      <c r="B22" s="97">
        <v>2016</v>
      </c>
      <c r="C22" s="98"/>
      <c r="D22" s="6"/>
      <c r="H22" s="96" t="s">
        <v>90</v>
      </c>
      <c r="I22" s="96"/>
      <c r="J22" s="96"/>
      <c r="K22" s="96"/>
      <c r="L22" s="96"/>
      <c r="M22" s="96"/>
      <c r="N22" s="96"/>
    </row>
    <row r="23" spans="2:14" ht="74.25" customHeight="1">
      <c r="B23" s="1" t="s">
        <v>0</v>
      </c>
      <c r="C23" s="2" t="s">
        <v>15</v>
      </c>
    </row>
    <row r="24" spans="2:14">
      <c r="B24" s="3" t="s">
        <v>2</v>
      </c>
      <c r="C24" s="4">
        <v>3394.0100000000007</v>
      </c>
    </row>
    <row r="25" spans="2:14">
      <c r="B25" s="3" t="s">
        <v>3</v>
      </c>
      <c r="C25" s="4">
        <v>3003.6699999999996</v>
      </c>
    </row>
    <row r="26" spans="2:14">
      <c r="B26" s="3" t="s">
        <v>4</v>
      </c>
      <c r="C26" s="4">
        <v>2173.7559999999999</v>
      </c>
    </row>
    <row r="27" spans="2:14">
      <c r="B27" s="3" t="s">
        <v>5</v>
      </c>
      <c r="C27" s="4">
        <v>2022.7292893401016</v>
      </c>
    </row>
    <row r="28" spans="2:14">
      <c r="B28" s="3" t="s">
        <v>6</v>
      </c>
      <c r="C28" s="4">
        <v>2104.5199999999995</v>
      </c>
    </row>
    <row r="29" spans="2:14">
      <c r="B29" s="3" t="s">
        <v>7</v>
      </c>
      <c r="C29" s="4">
        <v>2353.7999999999997</v>
      </c>
    </row>
    <row r="30" spans="2:14">
      <c r="B30" s="3" t="s">
        <v>8</v>
      </c>
      <c r="C30" s="4">
        <v>1988</v>
      </c>
    </row>
    <row r="31" spans="2:14">
      <c r="B31" s="3" t="s">
        <v>9</v>
      </c>
      <c r="C31" s="4">
        <v>1193.2</v>
      </c>
    </row>
    <row r="32" spans="2:14">
      <c r="B32" s="3" t="s">
        <v>10</v>
      </c>
      <c r="C32" s="4">
        <v>769.33499999999992</v>
      </c>
    </row>
    <row r="33" spans="2:3">
      <c r="B33" s="3" t="s">
        <v>11</v>
      </c>
      <c r="C33" s="4">
        <v>1382.4849999999999</v>
      </c>
    </row>
    <row r="34" spans="2:3">
      <c r="B34" s="3" t="s">
        <v>12</v>
      </c>
      <c r="C34" s="4">
        <v>882.78999999999974</v>
      </c>
    </row>
    <row r="35" spans="2:3">
      <c r="B35" s="3" t="s">
        <v>13</v>
      </c>
      <c r="C35" s="4"/>
    </row>
    <row r="36" spans="2:3" ht="27" customHeight="1">
      <c r="B36" s="78" t="s">
        <v>92</v>
      </c>
      <c r="C36" s="4">
        <f>SUM(C24:C35)/11</f>
        <v>1933.4813899400092</v>
      </c>
    </row>
    <row r="37" spans="2:3" ht="34.5" customHeight="1">
      <c r="B37" s="77" t="s">
        <v>98</v>
      </c>
      <c r="C37" s="71">
        <f>C16-C36</f>
        <v>372.78695396862031</v>
      </c>
    </row>
    <row r="38" spans="2:3" ht="15" customHeight="1"/>
  </sheetData>
  <mergeCells count="4">
    <mergeCell ref="B2:C2"/>
    <mergeCell ref="B22:C22"/>
    <mergeCell ref="H22:N22"/>
    <mergeCell ref="H2:N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zoomScale="62" zoomScaleNormal="62" workbookViewId="0">
      <selection activeCell="S24" sqref="S24"/>
    </sheetView>
  </sheetViews>
  <sheetFormatPr defaultRowHeight="15"/>
  <cols>
    <col min="3" max="3" width="10.85546875" customWidth="1"/>
    <col min="16" max="16" width="11.28515625" customWidth="1"/>
    <col min="17" max="17" width="16.28515625" customWidth="1"/>
    <col min="18" max="18" width="10.42578125" customWidth="1"/>
    <col min="19" max="19" width="12.28515625" customWidth="1"/>
    <col min="20" max="20" width="6.7109375" customWidth="1"/>
  </cols>
  <sheetData>
    <row r="1" spans="1:20">
      <c r="A1" s="19"/>
      <c r="B1" s="20"/>
      <c r="C1" s="21"/>
      <c r="D1" s="22" t="s">
        <v>27</v>
      </c>
      <c r="E1" s="23" t="s">
        <v>27</v>
      </c>
      <c r="F1" s="23" t="s">
        <v>27</v>
      </c>
      <c r="G1" s="23" t="s">
        <v>27</v>
      </c>
      <c r="H1" s="23" t="s">
        <v>27</v>
      </c>
      <c r="I1" s="23" t="s">
        <v>27</v>
      </c>
      <c r="J1" s="23" t="s">
        <v>27</v>
      </c>
      <c r="K1" s="23" t="s">
        <v>27</v>
      </c>
      <c r="L1" s="23" t="s">
        <v>27</v>
      </c>
      <c r="M1" s="23" t="s">
        <v>27</v>
      </c>
      <c r="N1" s="23" t="s">
        <v>27</v>
      </c>
      <c r="O1" s="24" t="s">
        <v>27</v>
      </c>
      <c r="Q1" s="25"/>
      <c r="R1" s="26">
        <v>42704</v>
      </c>
      <c r="S1" s="27"/>
      <c r="T1" s="28"/>
    </row>
    <row r="2" spans="1:20">
      <c r="A2" s="29"/>
      <c r="B2" s="30" t="s">
        <v>28</v>
      </c>
      <c r="C2" s="31"/>
      <c r="D2" s="32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33" t="s">
        <v>9</v>
      </c>
      <c r="L2" s="33" t="s">
        <v>10</v>
      </c>
      <c r="M2" s="33" t="s">
        <v>11</v>
      </c>
      <c r="N2" s="33" t="s">
        <v>12</v>
      </c>
      <c r="O2" s="34" t="s">
        <v>13</v>
      </c>
      <c r="Q2" s="35" t="s">
        <v>29</v>
      </c>
      <c r="R2" s="36">
        <v>3420</v>
      </c>
      <c r="S2" s="37"/>
      <c r="T2" s="38"/>
    </row>
    <row r="3" spans="1:20">
      <c r="A3" s="39"/>
      <c r="B3" s="40"/>
      <c r="C3" s="41"/>
      <c r="D3" s="42" t="s">
        <v>30</v>
      </c>
      <c r="E3" s="43" t="s">
        <v>30</v>
      </c>
      <c r="F3" s="43" t="s">
        <v>30</v>
      </c>
      <c r="G3" s="43" t="s">
        <v>30</v>
      </c>
      <c r="H3" s="43" t="s">
        <v>30</v>
      </c>
      <c r="I3" s="43" t="s">
        <v>30</v>
      </c>
      <c r="J3" s="43" t="s">
        <v>30</v>
      </c>
      <c r="K3" s="43" t="s">
        <v>30</v>
      </c>
      <c r="L3" s="43" t="s">
        <v>30</v>
      </c>
      <c r="M3" s="43" t="s">
        <v>30</v>
      </c>
      <c r="N3" s="43" t="s">
        <v>30</v>
      </c>
      <c r="O3" s="44" t="s">
        <v>30</v>
      </c>
      <c r="Q3" s="45" t="s">
        <v>31</v>
      </c>
      <c r="R3" s="36">
        <v>13077.46</v>
      </c>
      <c r="S3" s="37"/>
      <c r="T3" s="38"/>
    </row>
    <row r="4" spans="1:20">
      <c r="A4" s="46" t="s">
        <v>32</v>
      </c>
      <c r="B4" s="47"/>
      <c r="C4" s="48"/>
      <c r="D4" s="49">
        <v>168.48000000000002</v>
      </c>
      <c r="E4" s="49">
        <v>213.49999999999997</v>
      </c>
      <c r="F4" s="49">
        <v>94.56</v>
      </c>
      <c r="G4" s="49">
        <v>266.55999999999995</v>
      </c>
      <c r="H4" s="49">
        <v>99.399999999999991</v>
      </c>
      <c r="I4" s="49">
        <v>91</v>
      </c>
      <c r="J4" s="49">
        <v>35.699999999999989</v>
      </c>
      <c r="K4" s="49">
        <v>63.000000000000007</v>
      </c>
      <c r="L4" s="49">
        <v>18.200000000000003</v>
      </c>
      <c r="M4" s="49">
        <v>97.739999999999981</v>
      </c>
      <c r="N4" s="49">
        <v>104.99999999999999</v>
      </c>
      <c r="O4" s="49">
        <v>0</v>
      </c>
      <c r="Q4" s="50" t="s">
        <v>33</v>
      </c>
      <c r="R4" s="36">
        <v>9071.9959999999992</v>
      </c>
      <c r="S4" s="37"/>
      <c r="T4" s="38"/>
    </row>
    <row r="5" spans="1:20" ht="15.75">
      <c r="A5" s="51" t="s">
        <v>34</v>
      </c>
      <c r="B5" s="52"/>
      <c r="C5" s="53"/>
      <c r="D5" s="54">
        <v>408.5</v>
      </c>
      <c r="E5" s="54">
        <v>548.52</v>
      </c>
      <c r="F5" s="54">
        <v>1028</v>
      </c>
      <c r="G5" s="54">
        <v>640.20000000000005</v>
      </c>
      <c r="H5" s="54">
        <v>628.20000000000005</v>
      </c>
      <c r="I5" s="54">
        <v>741.94999999999982</v>
      </c>
      <c r="J5" s="54">
        <v>548</v>
      </c>
      <c r="K5" s="54">
        <v>322.91999999999996</v>
      </c>
      <c r="L5" s="54">
        <v>284</v>
      </c>
      <c r="M5" s="54">
        <v>305.79999999999995</v>
      </c>
      <c r="N5" s="54">
        <v>776.5</v>
      </c>
      <c r="O5" s="54">
        <v>0</v>
      </c>
      <c r="P5" s="55"/>
      <c r="Q5" s="50" t="s">
        <v>35</v>
      </c>
      <c r="R5" s="36">
        <v>6423.82</v>
      </c>
      <c r="S5" s="37"/>
      <c r="T5" s="38"/>
    </row>
    <row r="6" spans="1:20" ht="15.75">
      <c r="A6" s="51" t="s">
        <v>36</v>
      </c>
      <c r="B6" s="52"/>
      <c r="C6" s="53"/>
      <c r="D6" s="54">
        <v>476.02</v>
      </c>
      <c r="E6" s="54">
        <v>652.49</v>
      </c>
      <c r="F6" s="54">
        <v>311.66999999999996</v>
      </c>
      <c r="G6" s="54">
        <v>406.35</v>
      </c>
      <c r="H6" s="54">
        <v>551.76</v>
      </c>
      <c r="I6" s="54">
        <v>528</v>
      </c>
      <c r="J6" s="54">
        <v>484</v>
      </c>
      <c r="K6" s="54">
        <v>395</v>
      </c>
      <c r="L6" s="54">
        <v>539.5</v>
      </c>
      <c r="M6" s="54">
        <v>163</v>
      </c>
      <c r="N6" s="54">
        <v>103</v>
      </c>
      <c r="O6" s="54">
        <v>0</v>
      </c>
      <c r="P6" s="56"/>
      <c r="Q6" s="57" t="s">
        <v>37</v>
      </c>
      <c r="R6" s="36">
        <v>31993.275999999998</v>
      </c>
      <c r="S6" s="37"/>
      <c r="T6" s="38"/>
    </row>
    <row r="7" spans="1:20" ht="15.75">
      <c r="A7" s="51" t="s">
        <v>38</v>
      </c>
      <c r="B7" s="52"/>
      <c r="C7" s="53"/>
      <c r="D7" s="54">
        <v>4.5</v>
      </c>
      <c r="E7" s="54">
        <v>0</v>
      </c>
      <c r="F7" s="54">
        <v>0</v>
      </c>
      <c r="G7" s="54">
        <v>14.4</v>
      </c>
      <c r="H7" s="54">
        <v>0</v>
      </c>
      <c r="I7" s="54">
        <v>-67.849999999999994</v>
      </c>
      <c r="J7" s="54">
        <v>124.66</v>
      </c>
      <c r="K7" s="54">
        <v>31.450000000000003</v>
      </c>
      <c r="L7" s="54">
        <v>33.13000000000001</v>
      </c>
      <c r="M7" s="54">
        <v>42.959999999999994</v>
      </c>
      <c r="N7" s="54">
        <v>12</v>
      </c>
      <c r="O7" s="54">
        <v>0</v>
      </c>
      <c r="P7" s="56"/>
      <c r="Q7" s="57"/>
      <c r="R7" s="36"/>
      <c r="S7" s="37"/>
      <c r="T7" s="38"/>
    </row>
    <row r="8" spans="1:20" ht="15.75">
      <c r="A8" s="51" t="s">
        <v>39</v>
      </c>
      <c r="B8" s="52"/>
      <c r="C8" s="53"/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6"/>
      <c r="Q8" s="57" t="s">
        <v>40</v>
      </c>
      <c r="R8" s="36">
        <v>31110.487999999998</v>
      </c>
      <c r="S8" s="37"/>
      <c r="T8" s="38"/>
    </row>
    <row r="9" spans="1:20" ht="15.75">
      <c r="A9" s="51" t="s">
        <v>41</v>
      </c>
      <c r="B9" s="52"/>
      <c r="C9" s="53"/>
      <c r="D9" s="54">
        <v>182</v>
      </c>
      <c r="E9" s="54">
        <v>272</v>
      </c>
      <c r="F9" s="54">
        <v>265</v>
      </c>
      <c r="G9" s="54">
        <v>398</v>
      </c>
      <c r="H9" s="54">
        <v>335</v>
      </c>
      <c r="I9" s="54">
        <v>326</v>
      </c>
      <c r="J9" s="54">
        <v>180</v>
      </c>
      <c r="K9" s="54">
        <v>95</v>
      </c>
      <c r="L9" s="54">
        <v>21</v>
      </c>
      <c r="M9" s="54">
        <v>59</v>
      </c>
      <c r="N9" s="54">
        <v>103</v>
      </c>
      <c r="O9" s="54">
        <v>0</v>
      </c>
      <c r="P9" s="56"/>
      <c r="Q9" s="57"/>
      <c r="R9" s="36"/>
      <c r="S9" s="37" t="s">
        <v>82</v>
      </c>
      <c r="T9" s="38" t="s">
        <v>42</v>
      </c>
    </row>
    <row r="10" spans="1:20" ht="15.75">
      <c r="A10" s="51" t="s">
        <v>43</v>
      </c>
      <c r="B10" s="52"/>
      <c r="C10" s="53"/>
      <c r="D10" s="54">
        <v>60</v>
      </c>
      <c r="E10" s="54">
        <v>59</v>
      </c>
      <c r="F10" s="54">
        <v>162</v>
      </c>
      <c r="G10" s="54">
        <v>181</v>
      </c>
      <c r="H10" s="54">
        <v>113</v>
      </c>
      <c r="I10" s="54">
        <v>194</v>
      </c>
      <c r="J10" s="54">
        <v>105</v>
      </c>
      <c r="K10" s="54">
        <v>62</v>
      </c>
      <c r="L10" s="54">
        <v>45</v>
      </c>
      <c r="M10" s="54">
        <v>44</v>
      </c>
      <c r="N10" s="54">
        <v>119</v>
      </c>
      <c r="O10" s="54">
        <v>0</v>
      </c>
      <c r="P10" s="55"/>
      <c r="Q10" s="58" t="s">
        <v>44</v>
      </c>
      <c r="R10" s="59">
        <v>882.78800000000047</v>
      </c>
      <c r="S10" s="59">
        <v>882.78999999999974</v>
      </c>
      <c r="T10" s="60">
        <v>1.9999999992705852E-3</v>
      </c>
    </row>
    <row r="11" spans="1:20" ht="15.75">
      <c r="A11" s="51" t="s">
        <v>45</v>
      </c>
      <c r="B11" s="52"/>
      <c r="C11" s="53"/>
      <c r="D11" s="54">
        <v>255.20000000000002</v>
      </c>
      <c r="E11" s="54">
        <v>98.99</v>
      </c>
      <c r="F11" s="54">
        <v>88.4</v>
      </c>
      <c r="G11" s="54">
        <v>60.8</v>
      </c>
      <c r="H11" s="54">
        <v>-21.200000000000003</v>
      </c>
      <c r="I11" s="54">
        <v>134.39999999999998</v>
      </c>
      <c r="J11" s="54">
        <v>109.6</v>
      </c>
      <c r="K11" s="54">
        <v>-21.600000000000009</v>
      </c>
      <c r="L11" s="54">
        <v>77.599999999999994</v>
      </c>
      <c r="M11" s="54">
        <v>66.400000000000034</v>
      </c>
      <c r="N11" s="54">
        <v>21.19999999999996</v>
      </c>
      <c r="O11" s="54">
        <v>0</v>
      </c>
      <c r="P11" s="56"/>
    </row>
    <row r="12" spans="1:20" ht="15.75">
      <c r="A12" s="51" t="s">
        <v>46</v>
      </c>
      <c r="B12" s="52"/>
      <c r="C12" s="53"/>
      <c r="D12" s="54">
        <v>-127.39999999999999</v>
      </c>
      <c r="E12" s="54">
        <v>255.54000000000002</v>
      </c>
      <c r="F12" s="54">
        <v>100.84</v>
      </c>
      <c r="G12" s="54">
        <v>22.4</v>
      </c>
      <c r="H12" s="54">
        <v>102</v>
      </c>
      <c r="I12" s="54">
        <v>151.80000000000001</v>
      </c>
      <c r="J12" s="54">
        <v>200.5</v>
      </c>
      <c r="K12" s="54">
        <v>140.79999999999998</v>
      </c>
      <c r="L12" s="54">
        <v>244.29999999999998</v>
      </c>
      <c r="M12" s="54">
        <v>172.60000000000002</v>
      </c>
      <c r="N12" s="54">
        <v>325.7</v>
      </c>
      <c r="O12" s="54">
        <v>0</v>
      </c>
      <c r="P12" s="56"/>
    </row>
    <row r="13" spans="1:20" ht="15.75">
      <c r="A13" s="51" t="s">
        <v>47</v>
      </c>
      <c r="B13" s="52"/>
      <c r="C13" s="53"/>
      <c r="D13" s="54">
        <v>144.40000000000009</v>
      </c>
      <c r="E13" s="54">
        <v>273.99999999999989</v>
      </c>
      <c r="F13" s="54">
        <v>676.96000000000015</v>
      </c>
      <c r="G13" s="54">
        <v>295.03999999999996</v>
      </c>
      <c r="H13" s="54">
        <v>438.4</v>
      </c>
      <c r="I13" s="54">
        <v>309.86</v>
      </c>
      <c r="J13" s="54">
        <v>-5.1999999999999886</v>
      </c>
      <c r="K13" s="54">
        <v>221.2</v>
      </c>
      <c r="L13" s="54">
        <v>86.800000000000011</v>
      </c>
      <c r="M13" s="54">
        <v>60.000000000000014</v>
      </c>
      <c r="N13" s="54">
        <v>102.40000000000002</v>
      </c>
      <c r="O13" s="54">
        <v>0</v>
      </c>
      <c r="P13" s="56"/>
    </row>
    <row r="14" spans="1:20" ht="15.75">
      <c r="A14" s="51" t="s">
        <v>48</v>
      </c>
      <c r="B14" s="52"/>
      <c r="C14" s="53"/>
      <c r="D14" s="54">
        <v>0</v>
      </c>
      <c r="E14" s="54">
        <v>0</v>
      </c>
      <c r="F14" s="54">
        <v>44.19</v>
      </c>
      <c r="G14" s="54">
        <v>0</v>
      </c>
      <c r="H14" s="54">
        <v>-210.20000000000002</v>
      </c>
      <c r="I14" s="54">
        <v>230.20000000000002</v>
      </c>
      <c r="J14" s="54">
        <v>25.25</v>
      </c>
      <c r="K14" s="54">
        <v>30.6</v>
      </c>
      <c r="L14" s="54">
        <v>0</v>
      </c>
      <c r="M14" s="54">
        <v>48.748000000000005</v>
      </c>
      <c r="N14" s="54">
        <v>0</v>
      </c>
      <c r="O14" s="54">
        <v>0</v>
      </c>
      <c r="P14" s="56"/>
    </row>
    <row r="15" spans="1:20" ht="15.75">
      <c r="A15" s="51" t="s">
        <v>49</v>
      </c>
      <c r="B15" s="52"/>
      <c r="C15" s="53"/>
      <c r="D15" s="54">
        <v>56.319999999999993</v>
      </c>
      <c r="E15" s="54">
        <v>34.72</v>
      </c>
      <c r="F15" s="54">
        <v>57.760000000000005</v>
      </c>
      <c r="G15" s="54">
        <v>-34.56</v>
      </c>
      <c r="H15" s="54">
        <v>40.480000000000004</v>
      </c>
      <c r="I15" s="54">
        <v>13.920000000000009</v>
      </c>
      <c r="J15" s="54">
        <v>1.4399999999999977</v>
      </c>
      <c r="K15" s="54">
        <v>19.84</v>
      </c>
      <c r="L15" s="54">
        <v>26.400000000000006</v>
      </c>
      <c r="M15" s="54">
        <v>4.6400000000000006</v>
      </c>
      <c r="N15" s="54">
        <v>10.719999999999999</v>
      </c>
      <c r="O15" s="54">
        <v>0</v>
      </c>
      <c r="P15" s="56"/>
    </row>
    <row r="16" spans="1:20" ht="15.75">
      <c r="A16" s="51" t="s">
        <v>50</v>
      </c>
      <c r="B16" s="52"/>
      <c r="C16" s="53"/>
      <c r="D16" s="54">
        <v>8.879999999999999</v>
      </c>
      <c r="E16" s="54">
        <v>3</v>
      </c>
      <c r="F16" s="54">
        <v>-27.96</v>
      </c>
      <c r="G16" s="54">
        <v>42.96</v>
      </c>
      <c r="H16" s="54">
        <v>20.76</v>
      </c>
      <c r="I16" s="54">
        <v>23.159999999999997</v>
      </c>
      <c r="J16" s="54">
        <v>22.2</v>
      </c>
      <c r="K16" s="54">
        <v>27.36</v>
      </c>
      <c r="L16" s="54">
        <v>11.280000000000001</v>
      </c>
      <c r="M16" s="54">
        <v>45.72</v>
      </c>
      <c r="N16" s="54">
        <v>26.28</v>
      </c>
      <c r="O16" s="54">
        <v>0</v>
      </c>
      <c r="P16" s="56"/>
    </row>
    <row r="17" spans="1:17" ht="15.75">
      <c r="A17" s="51" t="s">
        <v>51</v>
      </c>
      <c r="B17" s="52"/>
      <c r="C17" s="53"/>
      <c r="D17" s="54">
        <v>-1.2000000000000028</v>
      </c>
      <c r="E17" s="54">
        <v>26.879999999999995</v>
      </c>
      <c r="F17" s="54">
        <v>315.12399999999991</v>
      </c>
      <c r="G17" s="54">
        <v>104.79600000000001</v>
      </c>
      <c r="H17" s="54">
        <v>46</v>
      </c>
      <c r="I17" s="54">
        <v>5.1999999999999957</v>
      </c>
      <c r="J17" s="54">
        <v>32</v>
      </c>
      <c r="K17" s="54">
        <v>28.8</v>
      </c>
      <c r="L17" s="54">
        <v>10.400000000000002</v>
      </c>
      <c r="M17" s="54">
        <v>14.4</v>
      </c>
      <c r="N17" s="54">
        <v>12</v>
      </c>
      <c r="O17" s="54">
        <v>0</v>
      </c>
      <c r="P17" s="56"/>
    </row>
    <row r="18" spans="1:17" ht="15.75">
      <c r="A18" s="51" t="s">
        <v>52</v>
      </c>
      <c r="B18" s="52"/>
      <c r="C18" s="53"/>
      <c r="D18" s="54">
        <v>-79</v>
      </c>
      <c r="E18" s="54">
        <v>78</v>
      </c>
      <c r="F18" s="54">
        <v>35</v>
      </c>
      <c r="G18" s="54">
        <v>2</v>
      </c>
      <c r="H18" s="54">
        <v>7</v>
      </c>
      <c r="I18" s="54">
        <v>4</v>
      </c>
      <c r="J18" s="54">
        <v>4</v>
      </c>
      <c r="K18" s="54">
        <v>8</v>
      </c>
      <c r="L18" s="54">
        <v>32</v>
      </c>
      <c r="M18" s="54">
        <v>13</v>
      </c>
      <c r="N18" s="54">
        <v>31</v>
      </c>
      <c r="O18" s="54">
        <v>0</v>
      </c>
      <c r="P18" s="56"/>
    </row>
    <row r="19" spans="1:17" ht="15.75">
      <c r="A19" s="51" t="s">
        <v>53</v>
      </c>
      <c r="B19" s="52"/>
      <c r="C19" s="53"/>
      <c r="D19" s="54">
        <v>42</v>
      </c>
      <c r="E19" s="54">
        <v>11</v>
      </c>
      <c r="F19" s="54">
        <v>14</v>
      </c>
      <c r="G19" s="54">
        <v>10</v>
      </c>
      <c r="H19" s="54">
        <v>44</v>
      </c>
      <c r="I19" s="54">
        <v>160</v>
      </c>
      <c r="J19" s="54">
        <v>121</v>
      </c>
      <c r="K19" s="54">
        <v>78</v>
      </c>
      <c r="L19" s="54">
        <v>13</v>
      </c>
      <c r="M19" s="54">
        <v>1</v>
      </c>
      <c r="N19" s="54">
        <v>29</v>
      </c>
      <c r="O19" s="54">
        <v>0</v>
      </c>
      <c r="P19" s="56"/>
      <c r="Q19" s="61"/>
    </row>
    <row r="20" spans="1:17" ht="15.75">
      <c r="A20" s="51" t="s">
        <v>54</v>
      </c>
      <c r="B20" s="52"/>
      <c r="C20" s="53"/>
      <c r="D20" s="54">
        <v>40</v>
      </c>
      <c r="E20" s="54">
        <v>1</v>
      </c>
      <c r="F20" s="54">
        <v>7</v>
      </c>
      <c r="G20" s="54">
        <v>67</v>
      </c>
      <c r="H20" s="54">
        <v>39</v>
      </c>
      <c r="I20" s="54">
        <v>61</v>
      </c>
      <c r="J20" s="54">
        <v>61</v>
      </c>
      <c r="K20" s="54">
        <v>22</v>
      </c>
      <c r="L20" s="54">
        <v>30</v>
      </c>
      <c r="M20" s="54">
        <v>86</v>
      </c>
      <c r="N20" s="54">
        <v>115</v>
      </c>
      <c r="O20" s="54">
        <v>0</v>
      </c>
      <c r="P20" s="56"/>
    </row>
    <row r="21" spans="1:17" ht="15.75">
      <c r="A21" s="51" t="s">
        <v>55</v>
      </c>
      <c r="B21" s="52"/>
      <c r="C21" s="53"/>
      <c r="D21" s="54">
        <v>4.1200000000000045</v>
      </c>
      <c r="E21" s="54">
        <v>0.75</v>
      </c>
      <c r="F21" s="54">
        <v>31.625</v>
      </c>
      <c r="G21" s="54">
        <v>45</v>
      </c>
      <c r="H21" s="54">
        <v>24.25</v>
      </c>
      <c r="I21" s="54">
        <v>19.375</v>
      </c>
      <c r="J21" s="54">
        <v>10</v>
      </c>
      <c r="K21" s="54">
        <v>8.125</v>
      </c>
      <c r="L21" s="54">
        <v>8</v>
      </c>
      <c r="M21" s="54">
        <v>6.5</v>
      </c>
      <c r="N21" s="54">
        <v>154.125</v>
      </c>
      <c r="O21" s="54">
        <v>0</v>
      </c>
      <c r="P21" s="56"/>
    </row>
    <row r="22" spans="1:17" ht="15.75">
      <c r="A22" s="51" t="s">
        <v>56</v>
      </c>
      <c r="B22" s="52"/>
      <c r="C22" s="53"/>
      <c r="D22" s="54">
        <v>18.399999999999995</v>
      </c>
      <c r="E22" s="54">
        <v>38.44</v>
      </c>
      <c r="F22" s="54">
        <v>12.399999999999999</v>
      </c>
      <c r="G22" s="54">
        <v>20.400000000000002</v>
      </c>
      <c r="H22" s="54">
        <v>42.6</v>
      </c>
      <c r="I22" s="54">
        <v>63.399999999999991</v>
      </c>
      <c r="J22" s="54">
        <v>87.199999999999989</v>
      </c>
      <c r="K22" s="54">
        <v>42.999999999999993</v>
      </c>
      <c r="L22" s="54">
        <v>95.8</v>
      </c>
      <c r="M22" s="54">
        <v>53</v>
      </c>
      <c r="N22" s="54">
        <v>77.399999999999991</v>
      </c>
      <c r="O22" s="54">
        <v>0</v>
      </c>
      <c r="P22" s="56"/>
    </row>
    <row r="23" spans="1:17" ht="15.75">
      <c r="A23" s="51" t="s">
        <v>57</v>
      </c>
      <c r="B23" s="52"/>
      <c r="C23" s="53"/>
      <c r="D23" s="54">
        <v>0</v>
      </c>
      <c r="E23" s="54">
        <v>0.88</v>
      </c>
      <c r="F23" s="54">
        <v>3.3</v>
      </c>
      <c r="G23" s="54">
        <v>2.8807106598984773</v>
      </c>
      <c r="H23" s="54">
        <v>2.6192893401015227</v>
      </c>
      <c r="I23" s="54">
        <v>9.68</v>
      </c>
      <c r="J23" s="54">
        <v>7.7</v>
      </c>
      <c r="K23" s="54">
        <v>-0.15999999999999992</v>
      </c>
      <c r="L23" s="54">
        <v>3.3200000000000003</v>
      </c>
      <c r="M23" s="54">
        <v>7.66</v>
      </c>
      <c r="N23" s="54">
        <v>2.42</v>
      </c>
      <c r="O23" s="54">
        <v>0</v>
      </c>
      <c r="P23" s="56"/>
    </row>
    <row r="24" spans="1:17" ht="15.75">
      <c r="A24" s="51" t="s">
        <v>58</v>
      </c>
      <c r="B24" s="52"/>
      <c r="C24" s="53"/>
      <c r="D24" s="54">
        <v>103.03999999999999</v>
      </c>
      <c r="E24" s="54">
        <v>56.59</v>
      </c>
      <c r="F24" s="54">
        <v>150.76</v>
      </c>
      <c r="G24" s="54">
        <v>106.36</v>
      </c>
      <c r="H24" s="54">
        <v>114.37</v>
      </c>
      <c r="I24" s="54">
        <v>83.85</v>
      </c>
      <c r="J24" s="54">
        <v>86.2</v>
      </c>
      <c r="K24" s="54">
        <v>57.96</v>
      </c>
      <c r="L24" s="54">
        <v>121.73</v>
      </c>
      <c r="M24" s="54">
        <v>98.42</v>
      </c>
      <c r="N24" s="54">
        <v>201.91</v>
      </c>
      <c r="O24" s="54">
        <v>0</v>
      </c>
      <c r="P24" s="56"/>
    </row>
    <row r="25" spans="1:17" ht="15.75">
      <c r="A25" s="51" t="s">
        <v>59</v>
      </c>
      <c r="B25" s="52"/>
      <c r="C25" s="53"/>
      <c r="D25" s="54">
        <v>0</v>
      </c>
      <c r="E25" s="54">
        <v>3.5999999999999996</v>
      </c>
      <c r="F25" s="54">
        <v>1.5</v>
      </c>
      <c r="G25" s="54">
        <v>-0.5</v>
      </c>
      <c r="H25" s="54">
        <v>-1.5</v>
      </c>
      <c r="I25" s="54">
        <v>3.5</v>
      </c>
      <c r="J25" s="54">
        <v>-2.5</v>
      </c>
      <c r="K25" s="54">
        <v>0.5</v>
      </c>
      <c r="L25" s="54">
        <v>0.25</v>
      </c>
      <c r="M25" s="54">
        <v>-1.75</v>
      </c>
      <c r="N25" s="54">
        <v>17</v>
      </c>
      <c r="O25" s="54">
        <v>0</v>
      </c>
      <c r="P25" s="56"/>
    </row>
    <row r="26" spans="1:17" ht="15.75">
      <c r="A26" s="51" t="s">
        <v>60</v>
      </c>
      <c r="B26" s="52"/>
      <c r="C26" s="53"/>
      <c r="D26" s="54">
        <v>5.07</v>
      </c>
      <c r="E26" s="54">
        <v>37.669999999999995</v>
      </c>
      <c r="F26" s="54">
        <v>40.89</v>
      </c>
      <c r="G26" s="54">
        <v>81.96</v>
      </c>
      <c r="H26" s="54">
        <v>11.31</v>
      </c>
      <c r="I26" s="54">
        <v>62.16</v>
      </c>
      <c r="J26" s="54">
        <v>1.169999999999999</v>
      </c>
      <c r="K26" s="54">
        <v>12.09</v>
      </c>
      <c r="L26" s="54">
        <v>82.390000000000015</v>
      </c>
      <c r="M26" s="54">
        <v>35.880000000000003</v>
      </c>
      <c r="N26" s="54">
        <v>24.18</v>
      </c>
      <c r="O26" s="54">
        <v>0</v>
      </c>
      <c r="P26" s="56"/>
    </row>
    <row r="27" spans="1:17" ht="15.75">
      <c r="A27" s="51" t="s">
        <v>61</v>
      </c>
      <c r="B27" s="52"/>
      <c r="C27" s="53"/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6"/>
    </row>
    <row r="28" spans="1:17" ht="15.75">
      <c r="A28" s="51" t="s">
        <v>62</v>
      </c>
      <c r="B28" s="52"/>
      <c r="C28" s="53"/>
      <c r="D28" s="54">
        <v>0</v>
      </c>
      <c r="E28" s="54">
        <v>0</v>
      </c>
      <c r="F28" s="54">
        <v>0</v>
      </c>
      <c r="G28" s="54">
        <v>0</v>
      </c>
      <c r="H28" s="54">
        <v>48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6"/>
    </row>
    <row r="29" spans="1:17" ht="15.75">
      <c r="A29" s="51" t="s">
        <v>63</v>
      </c>
      <c r="B29" s="52"/>
      <c r="C29" s="53"/>
      <c r="D29" s="54">
        <v>31.8</v>
      </c>
      <c r="E29" s="54">
        <v>28.8</v>
      </c>
      <c r="F29" s="54">
        <v>56.16</v>
      </c>
      <c r="G29" s="54">
        <v>51.9</v>
      </c>
      <c r="H29" s="54">
        <v>42.84</v>
      </c>
      <c r="I29" s="54">
        <v>30</v>
      </c>
      <c r="J29" s="54">
        <v>146.68</v>
      </c>
      <c r="K29" s="54">
        <v>111.3</v>
      </c>
      <c r="L29" s="54">
        <v>188.82</v>
      </c>
      <c r="M29" s="54">
        <v>89.82</v>
      </c>
      <c r="N29" s="54">
        <v>222.07</v>
      </c>
      <c r="O29" s="54">
        <v>0</v>
      </c>
      <c r="P29" s="56"/>
    </row>
    <row r="30" spans="1:17" ht="15.75">
      <c r="A30" s="51" t="s">
        <v>64</v>
      </c>
      <c r="B30" s="52"/>
      <c r="C30" s="53"/>
      <c r="D30" s="54">
        <v>41.04</v>
      </c>
      <c r="E30" s="54">
        <v>16.8</v>
      </c>
      <c r="F30" s="54">
        <v>20</v>
      </c>
      <c r="G30" s="54">
        <v>18.27</v>
      </c>
      <c r="H30" s="54">
        <v>0</v>
      </c>
      <c r="I30" s="54">
        <v>12</v>
      </c>
      <c r="J30" s="54">
        <v>115.5</v>
      </c>
      <c r="K30" s="54">
        <v>27</v>
      </c>
      <c r="L30" s="54">
        <v>105</v>
      </c>
      <c r="M30" s="54">
        <v>0</v>
      </c>
      <c r="N30" s="54">
        <v>91.2</v>
      </c>
      <c r="O30" s="54">
        <v>0</v>
      </c>
      <c r="P30" s="56"/>
    </row>
    <row r="31" spans="1:17" ht="15.75">
      <c r="A31" s="51" t="s">
        <v>65</v>
      </c>
      <c r="B31" s="52"/>
      <c r="C31" s="53"/>
      <c r="D31" s="54">
        <v>0</v>
      </c>
      <c r="E31" s="54">
        <v>0</v>
      </c>
      <c r="F31" s="54">
        <v>0</v>
      </c>
      <c r="G31" s="54">
        <v>296.12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97.5</v>
      </c>
      <c r="N31" s="54">
        <v>0</v>
      </c>
      <c r="O31" s="54">
        <v>0</v>
      </c>
      <c r="P31" s="56"/>
    </row>
    <row r="32" spans="1:17" ht="15.75">
      <c r="A32" s="51" t="s">
        <v>66</v>
      </c>
      <c r="B32" s="52"/>
      <c r="C32" s="53"/>
      <c r="D32" s="54">
        <v>372.2</v>
      </c>
      <c r="E32" s="54">
        <v>298.75</v>
      </c>
      <c r="F32" s="54">
        <v>428.86</v>
      </c>
      <c r="G32" s="54">
        <v>0</v>
      </c>
      <c r="H32" s="54">
        <v>309.25</v>
      </c>
      <c r="I32" s="54">
        <v>504.99</v>
      </c>
      <c r="J32" s="54">
        <v>355.43</v>
      </c>
      <c r="K32" s="54">
        <v>125.83</v>
      </c>
      <c r="L32" s="54">
        <v>318.89</v>
      </c>
      <c r="M32" s="54">
        <v>359.21</v>
      </c>
      <c r="N32" s="54">
        <v>528.18000000000006</v>
      </c>
      <c r="O32" s="54">
        <v>0</v>
      </c>
      <c r="P32" s="56"/>
    </row>
    <row r="33" spans="1:18" ht="15.75">
      <c r="A33" s="62" t="s">
        <v>67</v>
      </c>
      <c r="B33" s="63"/>
      <c r="C33" s="64"/>
      <c r="D33" s="65">
        <v>2214.37</v>
      </c>
      <c r="E33" s="65">
        <v>3010.9200000000005</v>
      </c>
      <c r="F33" s="65">
        <v>3918.0390000000007</v>
      </c>
      <c r="G33" s="65">
        <v>3099.3367106598985</v>
      </c>
      <c r="H33" s="65">
        <v>2827.3392893401015</v>
      </c>
      <c r="I33" s="65">
        <v>3695.5949999999993</v>
      </c>
      <c r="J33" s="65">
        <v>2856.5299999999993</v>
      </c>
      <c r="K33" s="65">
        <v>1910.0149999999994</v>
      </c>
      <c r="L33" s="65">
        <v>2396.81</v>
      </c>
      <c r="M33" s="65">
        <v>1971.2480000000005</v>
      </c>
      <c r="N33" s="54">
        <v>3210.2849999999999</v>
      </c>
      <c r="O33" s="54">
        <v>0</v>
      </c>
      <c r="P33">
        <v>31110.487999999998</v>
      </c>
      <c r="Q33" s="66" t="s">
        <v>68</v>
      </c>
      <c r="R33" s="67"/>
    </row>
    <row r="34" spans="1:18">
      <c r="C34" t="s">
        <v>69</v>
      </c>
      <c r="D34">
        <v>216</v>
      </c>
      <c r="E34">
        <v>269</v>
      </c>
      <c r="F34">
        <v>276</v>
      </c>
      <c r="G34">
        <v>360</v>
      </c>
      <c r="H34">
        <v>330</v>
      </c>
      <c r="I34">
        <v>286</v>
      </c>
      <c r="J34">
        <v>302</v>
      </c>
      <c r="K34">
        <v>216</v>
      </c>
      <c r="L34">
        <v>272</v>
      </c>
      <c r="M34">
        <v>258</v>
      </c>
      <c r="N34">
        <v>293</v>
      </c>
      <c r="P34">
        <v>3078</v>
      </c>
      <c r="Q34" t="s">
        <v>70</v>
      </c>
    </row>
    <row r="35" spans="1:18">
      <c r="B35" s="99" t="s">
        <v>71</v>
      </c>
      <c r="C35" s="99"/>
      <c r="D35" s="68">
        <v>10.251712962962962</v>
      </c>
      <c r="E35" s="68">
        <v>11.193011152416359</v>
      </c>
      <c r="F35" s="68">
        <v>14.195793478260873</v>
      </c>
      <c r="G35" s="68">
        <v>8.6092686407219396</v>
      </c>
      <c r="H35" s="68">
        <v>8.5676948161821258</v>
      </c>
      <c r="I35" s="68">
        <v>12.921660839160836</v>
      </c>
      <c r="J35" s="68">
        <v>9.45870860927152</v>
      </c>
      <c r="K35" s="68">
        <v>8.8426620370370337</v>
      </c>
      <c r="L35" s="68">
        <v>8.8118014705882359</v>
      </c>
      <c r="M35" s="68">
        <v>7.6404961240310101</v>
      </c>
      <c r="N35" s="68">
        <v>10.95660409556314</v>
      </c>
      <c r="O35" s="68" t="e">
        <v>#DIV/0!</v>
      </c>
      <c r="P35" s="68">
        <v>10.107371020142949</v>
      </c>
      <c r="Q35" s="68" t="s">
        <v>72</v>
      </c>
      <c r="R35" s="68"/>
    </row>
  </sheetData>
  <mergeCells count="1">
    <mergeCell ref="B35:C35"/>
  </mergeCells>
  <printOptions horizontalCentered="1" verticalCentered="1"/>
  <pageMargins left="0" right="0" top="0" bottom="0" header="0" footer="0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Andamento Bors.Rich. Famig.</vt:lpstr>
      <vt:lpstr>grafico tendenze raccolta</vt:lpstr>
      <vt:lpstr>Distribuz. borse 2015-16</vt:lpstr>
      <vt:lpstr>Giacenza 2015-2016</vt:lpstr>
      <vt:lpstr>Dettag. scar-giac</vt:lpstr>
      <vt:lpstr>'Andamento Bors.Rich. Famig.'!Area_stampa</vt:lpstr>
      <vt:lpstr>'Dettag. scar-giac'!Area_stampa</vt:lpstr>
      <vt:lpstr>'Distribuz. borse 2015-16'!Area_stampa</vt:lpstr>
      <vt:lpstr>'Giacenza 2015-2016'!Area_stampa</vt:lpstr>
      <vt:lpstr>'grafico tendenze raccolta'!Area_stampa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 Lucio</dc:creator>
  <cp:lastModifiedBy>Busi Lucio</cp:lastModifiedBy>
  <cp:lastPrinted>2016-11-03T21:19:49Z</cp:lastPrinted>
  <dcterms:created xsi:type="dcterms:W3CDTF">2016-05-09T20:39:21Z</dcterms:created>
  <dcterms:modified xsi:type="dcterms:W3CDTF">2016-12-12T17:33:05Z</dcterms:modified>
</cp:coreProperties>
</file>