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3"/>
  <c r="O21"/>
  <c r="O18"/>
  <c r="O19"/>
  <c r="O17"/>
  <c r="R26" i="2"/>
  <c r="I19" l="1"/>
  <c r="G14" i="3" l="1"/>
  <c r="R25" i="2" l="1"/>
  <c r="I16" l="1"/>
  <c r="I4" l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N17" i="3" l="1"/>
  <c r="R22" i="2" l="1"/>
  <c r="R50" l="1"/>
  <c r="R13" l="1"/>
  <c r="I10" s="1"/>
  <c r="N21" i="3" l="1"/>
  <c r="R29" i="2" l="1"/>
  <c r="I22" s="1"/>
  <c r="R46" l="1"/>
  <c r="R42" l="1"/>
  <c r="R38" l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T25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<sst xmlns="http://schemas.openxmlformats.org/spreadsheetml/2006/main" count="339" uniqueCount="176">
  <si>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</si>
  <si>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</si>
  <si>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</si>
  <si>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</si>
  <si>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</si>
  <si>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</si>
  <si>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</si>
  <si>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</si>
  <si>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</si>
  <si>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</si>
  <si>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</si>
  <si>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</si>
  <si>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</si>
  <si>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</si>
  <si>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</si>
  <si>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</si>
  <si>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</si>
  <si>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</si>
  <si>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</si>
  <si>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</si>
  <si>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</si>
  <si>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</si>
  <si>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</si>
  <si>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</si>
  <si>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</si>
  <si>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</si>
  <si>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</si>
  <si>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</si>
  <si>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</si>
  <si>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</si>
  <si>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</si>
  <si>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</si>
  <si>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</si>
  <si>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</si>
  <si>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</si>
  <si>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</si>
  <si>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</si>
  <si>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</si>
  <si>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</si>
  <si>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</si>
  <si>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</si>
  <si>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</si>
  <si>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</si>
  <si>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</si>
  <si>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</si>
  <si>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</si>
  <si>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</si>
  <si>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</si>
  <si>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</si>
  <si>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</si>
  <si>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</si>
  <si>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</si>
  <si>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</si>
  <si>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</si>
  <si>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</si>
  <si>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</si>
  <si>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</si>
  <si>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</si>
  <si>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</si>
  <si>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</si>
  <si>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</si>
  <si>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</si>
  <si>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</si>
  <si>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</si>
  <si>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</si>
  <si>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</si>
  <si>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</si>
  <si>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</si>
  <si>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</si>
  <si>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</si>
  <si>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</si>
  <si>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</si>
  <si>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</si>
  <si>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</si>
  <si>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</si>
  <si>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</si>
  <si>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</si>
  <si>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</si>
  <si>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</si>
  <si>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</si>
  <si>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</si>
  <si>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</si>
  <si>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</si>
  <si>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</si>
  <si>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</si>
  <si>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</si>
  <si>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</si>
  <si>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</si>
  <si>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</si>
  <si>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</si>
  <si>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</si>
  <si>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</si>
  <si>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</si>
  <si>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</si>
  <si>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</si>
  <si>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</si>
  <si>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</si>
  <si>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</si>
  <si>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</si>
  <si>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</si>
  <si>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</si>
  <si>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</si>
  <si>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</si>
  <si>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</si>
  <si>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</si>
  <si>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</si>
  <si>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</si>
  <si>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</si>
  <si>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</si>
  <si>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</si>
  <si>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</si>
  <si>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</si>
  <si>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</si>
  <si>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</si>
  <si>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</si>
  <si>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</si>
  <si>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</si>
  <si>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</si>
  <si>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</si>
  <si>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</si>
  <si>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</si>
  <si>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</si>
  <si>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</si>
  <si>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</si>
  <si>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</si>
  <si>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</si>
  <si>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</si>
  <si>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</si>
  <si>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</si>
  <si>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</si>
  <si>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</si>
  <si>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</si>
  <si>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</si>
  <si>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</si>
  <si>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</si>
  <si>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</si>
  <si>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</si>
  <si>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</si>
  <si>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</si>
  <si>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</si>
  <si>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</si>
  <si>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</si>
  <si>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</si>
  <si>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</si>
  <si>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</si>
  <si>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</si>
  <si>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</si>
  <si>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</si>
  <si>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</si>
  <si>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</si>
  <si>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</si>
  <si>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</si>
  <si>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</si>
  <si>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</si>
  <si>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</si>
  <si>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</si>
  <si>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</si>
  <si>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</si>
  <si>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</si>
  <si>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</si>
  <si>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</si>
  <si>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</si>
  <si>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</si>
  <si>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</si>
  <si>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</si>
  <si>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</si>
  <si>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</si>
  <si>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</si>
  <si>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</si>
  <si>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</si>
  <si>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</si>
  <si>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</si>
  <si>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</si>
  <si>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</si>
  <si>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</si>
  <si>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2024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</si>
</sst>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5" fillId="4" borderId="0" xfId="0" applyFont="1" applyFill="1"/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1" fontId="0" fillId="0" borderId="0" xfId="0" applyNumberFormat="1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tabSelected="1" topLeftCell="A31" zoomScale="50" zoomScaleNormal="50" workbookViewId="0">
      <selection activeCell="C34" sqref="C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2" t="s">
        <v>114</v>
      </c>
      <c r="C2" s="143"/>
      <c r="D2" s="144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143</v>
      </c>
      <c r="D5" s="104" t="s">
        <v>142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141</v>
      </c>
      <c r="C6" s="110" t="s">
        <v>140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139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138</v>
      </c>
      <c r="C8" s="111" t="s">
        <v>41</v>
      </c>
      <c r="D8" s="104" t="s">
        <v>99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100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137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101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153</v>
      </c>
      <c r="C12" s="113"/>
      <c r="D12" s="105" t="s">
        <v>136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5" t="s">
        <v>135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6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6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102</v>
      </c>
      <c r="C19" s="115" t="s">
        <v>50</v>
      </c>
      <c r="D19" s="151" t="s">
        <v>148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2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2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2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159</v>
      </c>
      <c r="D23" s="152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152</v>
      </c>
      <c r="D24" s="152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160</v>
      </c>
      <c r="D25" s="152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104</v>
      </c>
      <c r="D26" s="152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105</v>
      </c>
      <c r="D27" s="152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162</v>
      </c>
      <c r="C28" s="110" t="s">
        <v>161</v>
      </c>
      <c r="D28" s="152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162</v>
      </c>
      <c r="C29" s="117" t="s">
        <v>164</v>
      </c>
      <c r="D29" s="152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174</v>
      </c>
      <c r="C30" s="117" t="s">
        <v>165</v>
      </c>
      <c r="D30" s="152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163</v>
      </c>
      <c r="C31" s="117" t="s">
        <v>166</v>
      </c>
      <c r="D31" s="152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163</v>
      </c>
      <c r="C32" s="117" t="s">
        <v>167</v>
      </c>
      <c r="D32" s="152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169</v>
      </c>
      <c r="C33" s="117" t="s">
        <v>168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170</v>
      </c>
      <c r="C34" s="117" t="s">
        <v>32</v>
      </c>
      <c r="D34" s="152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106</v>
      </c>
      <c r="D35" s="153" t="s">
        <v>134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4"/>
      <c r="E36" s="3" t="s">
        <v>107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108</v>
      </c>
      <c r="D37" s="153" t="s">
        <v>133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103</v>
      </c>
      <c r="D38" s="155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109</v>
      </c>
      <c r="D39" s="154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171</v>
      </c>
      <c r="D40" s="153" t="s">
        <v>132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151</v>
      </c>
      <c r="D41" s="155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172</v>
      </c>
      <c r="D42" s="155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110</v>
      </c>
      <c r="D43" s="154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173</v>
      </c>
      <c r="D44" s="154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40" t="s">
        <v>131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40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130</v>
      </c>
      <c r="D47" s="140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129</v>
      </c>
      <c r="D48" s="140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40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111</v>
      </c>
      <c r="D50" s="140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40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7" t="s">
        <v>51</v>
      </c>
      <c r="C52" s="115" t="s">
        <v>128</v>
      </c>
      <c r="D52" s="149" t="s">
        <v>127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8"/>
      <c r="C53" s="111" t="s">
        <v>112</v>
      </c>
      <c r="D53" s="150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126</v>
      </c>
      <c r="E55" s="3"/>
    </row>
    <row r="56" spans="1:9" s="4" customFormat="1" ht="36" customHeight="1">
      <c r="A56" s="132">
        <f t="shared" si="0"/>
        <v>42</v>
      </c>
      <c r="B56" s="136" t="s">
        <v>113</v>
      </c>
      <c r="C56" s="114" t="s">
        <v>38</v>
      </c>
      <c r="D56" s="139" t="s">
        <v>144</v>
      </c>
      <c r="E56" s="3"/>
    </row>
    <row r="57" spans="1:9" s="4" customFormat="1" ht="36" customHeight="1">
      <c r="A57" s="133">
        <f t="shared" si="0"/>
        <v>43</v>
      </c>
      <c r="B57" s="137"/>
      <c r="C57" s="110" t="s">
        <v>125</v>
      </c>
      <c r="D57" s="140"/>
      <c r="E57" s="3"/>
    </row>
    <row r="58" spans="1:9" s="4" customFormat="1" ht="36" customHeight="1">
      <c r="A58" s="133">
        <f t="shared" si="0"/>
        <v>44</v>
      </c>
      <c r="B58" s="137"/>
      <c r="C58" s="110" t="s">
        <v>124</v>
      </c>
      <c r="D58" s="140"/>
      <c r="E58" s="3"/>
    </row>
    <row r="59" spans="1:9" s="4" customFormat="1" ht="36" customHeight="1" thickBot="1">
      <c r="A59" s="134">
        <f t="shared" si="0"/>
        <v>45</v>
      </c>
      <c r="B59" s="138"/>
      <c r="C59" s="123" t="s">
        <v>145</v>
      </c>
      <c r="D59" s="141"/>
      <c r="E59" s="3"/>
    </row>
    <row r="60" spans="1:9" ht="54.75" thickBot="1">
      <c r="A60" s="78"/>
      <c r="B60" s="102" t="s">
        <v>123</v>
      </c>
      <c r="C60" s="124" t="s">
        <v>146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G28" zoomScale="75" zoomScaleNormal="75" zoomScalePageLayoutView="75" workbookViewId="0">
      <selection activeCell="M56" sqref="M56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14" bestFit="1" customWidth="1"/>
    <col min="21" max="21" width="7" customWidth="1"/>
    <col min="22" max="22" width="11.28515625" customWidth="1"/>
  </cols>
  <sheetData>
    <row r="1" spans="2:22" ht="27" customHeight="1">
      <c r="B1" s="165" t="s">
        <v>175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7"/>
    </row>
    <row r="2" spans="2:22" ht="21" customHeight="1">
      <c r="B2" s="162" t="s">
        <v>44</v>
      </c>
      <c r="C2" s="163"/>
      <c r="D2" s="163"/>
      <c r="E2" s="163"/>
      <c r="F2" s="163"/>
      <c r="G2" s="163"/>
      <c r="H2" s="163"/>
      <c r="I2" s="164"/>
      <c r="J2" s="53"/>
      <c r="K2" s="69" t="s">
        <v>82</v>
      </c>
      <c r="L2" s="54"/>
      <c r="M2" s="168" t="s">
        <v>81</v>
      </c>
      <c r="N2" s="169"/>
      <c r="O2" s="169"/>
      <c r="P2" s="169"/>
      <c r="Q2" s="169"/>
      <c r="R2" s="169"/>
      <c r="S2" s="169"/>
      <c r="T2" s="170" t="s">
        <v>84</v>
      </c>
      <c r="U2" s="172" t="s">
        <v>86</v>
      </c>
      <c r="V2" s="170" t="s">
        <v>85</v>
      </c>
    </row>
    <row r="3" spans="2:22" ht="24" customHeight="1">
      <c r="B3" s="12" t="s">
        <v>115</v>
      </c>
      <c r="C3" s="19" t="s">
        <v>29</v>
      </c>
      <c r="D3" s="19" t="s">
        <v>88</v>
      </c>
      <c r="E3" s="19" t="s">
        <v>89</v>
      </c>
      <c r="F3" s="19" t="s">
        <v>90</v>
      </c>
      <c r="G3" s="19" t="s">
        <v>91</v>
      </c>
      <c r="H3" s="19" t="s">
        <v>92</v>
      </c>
      <c r="I3" s="12" t="s">
        <v>30</v>
      </c>
      <c r="J3" s="3"/>
      <c r="K3" s="55"/>
      <c r="L3" s="55"/>
      <c r="M3" s="56" t="s">
        <v>78</v>
      </c>
      <c r="Q3" s="56"/>
      <c r="R3" s="56"/>
      <c r="T3" s="171"/>
      <c r="U3" s="173"/>
      <c r="V3" s="171"/>
    </row>
    <row r="4" spans="2:22" ht="12.75" customHeight="1">
      <c r="B4" s="159" t="s">
        <v>79</v>
      </c>
      <c r="C4" s="6" t="s">
        <v>27</v>
      </c>
      <c r="D4" s="29">
        <v>44931</v>
      </c>
      <c r="E4" s="29">
        <v>12</v>
      </c>
      <c r="F4" s="29">
        <v>19</v>
      </c>
      <c r="G4" s="45">
        <v>26</v>
      </c>
      <c r="H4" s="30"/>
      <c r="I4" s="159">
        <f>SUM(D5:H5)+R5+J5+J6</f>
        <v>329</v>
      </c>
      <c r="J4" s="25"/>
      <c r="K4" s="13" t="s">
        <v>82</v>
      </c>
      <c r="L4" s="55"/>
      <c r="M4" s="36">
        <v>5</v>
      </c>
      <c r="N4" s="37">
        <v>13</v>
      </c>
      <c r="O4" s="37">
        <v>20</v>
      </c>
      <c r="P4" s="37">
        <v>27</v>
      </c>
      <c r="Q4" s="37"/>
      <c r="R4" s="38" t="s">
        <v>61</v>
      </c>
      <c r="S4" s="58" t="s">
        <v>27</v>
      </c>
      <c r="V4" s="57"/>
    </row>
    <row r="5" spans="2:22" ht="12.75" customHeight="1">
      <c r="B5" s="160"/>
      <c r="C5" s="31" t="s">
        <v>28</v>
      </c>
      <c r="D5" s="32">
        <v>46</v>
      </c>
      <c r="E5" s="32">
        <v>47</v>
      </c>
      <c r="F5" s="32">
        <v>46</v>
      </c>
      <c r="G5" s="46">
        <v>43</v>
      </c>
      <c r="H5" s="33"/>
      <c r="I5" s="160"/>
      <c r="J5" s="27">
        <v>0</v>
      </c>
      <c r="K5" s="28" t="s">
        <v>83</v>
      </c>
      <c r="L5" s="55"/>
      <c r="M5" s="39">
        <v>37</v>
      </c>
      <c r="N5" s="40">
        <v>37</v>
      </c>
      <c r="O5" s="40">
        <v>31</v>
      </c>
      <c r="P5" s="40">
        <v>39</v>
      </c>
      <c r="Q5" s="40"/>
      <c r="R5" s="41">
        <f>SUM(M5:Q5)</f>
        <v>144</v>
      </c>
      <c r="S5" s="58" t="s">
        <v>28</v>
      </c>
      <c r="V5" s="57"/>
    </row>
    <row r="6" spans="2:22" ht="12.75" customHeight="1">
      <c r="B6" s="161"/>
      <c r="C6" s="7" t="s">
        <v>80</v>
      </c>
      <c r="D6" s="2">
        <v>153</v>
      </c>
      <c r="E6" s="2">
        <v>154</v>
      </c>
      <c r="F6" s="2">
        <v>160</v>
      </c>
      <c r="G6" s="8">
        <v>143</v>
      </c>
      <c r="H6" s="29"/>
      <c r="I6" s="35">
        <f>SUM(D6:H6)</f>
        <v>610</v>
      </c>
      <c r="J6" s="26">
        <v>3</v>
      </c>
      <c r="K6" s="14" t="s">
        <v>93</v>
      </c>
      <c r="L6" s="55"/>
      <c r="M6" s="42">
        <v>138</v>
      </c>
      <c r="N6" s="43">
        <v>149</v>
      </c>
      <c r="O6" s="43">
        <v>125</v>
      </c>
      <c r="P6" s="43">
        <v>152</v>
      </c>
      <c r="Q6" s="43"/>
      <c r="R6" s="44">
        <f>SUM(M6:Q6)</f>
        <v>564</v>
      </c>
      <c r="S6" s="58" t="s">
        <v>80</v>
      </c>
      <c r="T6" s="4">
        <f>I6+R6</f>
        <v>1174</v>
      </c>
      <c r="U6" s="4">
        <v>8</v>
      </c>
      <c r="V6" s="70">
        <f>T6/U6</f>
        <v>146.75</v>
      </c>
    </row>
    <row r="7" spans="2:22" ht="12.75" customHeight="1">
      <c r="B7" s="159" t="s">
        <v>62</v>
      </c>
      <c r="C7" s="6" t="s">
        <v>27</v>
      </c>
      <c r="D7" s="29">
        <v>2</v>
      </c>
      <c r="E7" s="29">
        <v>9</v>
      </c>
      <c r="F7" s="29">
        <v>16</v>
      </c>
      <c r="G7" s="45">
        <v>23</v>
      </c>
      <c r="H7" s="48"/>
      <c r="I7" s="159">
        <f>SUM(D8:H8)+R9+J8+J9</f>
        <v>347</v>
      </c>
      <c r="J7" s="25"/>
      <c r="K7" s="13" t="s">
        <v>82</v>
      </c>
      <c r="L7" s="55"/>
      <c r="M7" s="56" t="s">
        <v>116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0"/>
      <c r="C8" s="31" t="s">
        <v>28</v>
      </c>
      <c r="D8" s="32">
        <v>45</v>
      </c>
      <c r="E8" s="32">
        <v>46</v>
      </c>
      <c r="F8" s="32">
        <v>44</v>
      </c>
      <c r="G8" s="46">
        <v>46</v>
      </c>
      <c r="H8" s="33"/>
      <c r="I8" s="160"/>
      <c r="J8" s="27">
        <v>0</v>
      </c>
      <c r="K8" s="28" t="s">
        <v>83</v>
      </c>
      <c r="L8" s="55"/>
      <c r="M8" s="36">
        <v>3</v>
      </c>
      <c r="N8" s="37">
        <v>10</v>
      </c>
      <c r="O8" s="37">
        <v>17</v>
      </c>
      <c r="P8" s="37">
        <v>24</v>
      </c>
      <c r="Q8" s="37"/>
      <c r="R8" s="38" t="s">
        <v>61</v>
      </c>
      <c r="S8" s="58" t="s">
        <v>27</v>
      </c>
      <c r="V8" s="57"/>
    </row>
    <row r="9" spans="2:22" ht="12.75" customHeight="1">
      <c r="B9" s="161"/>
      <c r="C9" s="7" t="s">
        <v>80</v>
      </c>
      <c r="D9" s="2">
        <v>141</v>
      </c>
      <c r="E9" s="2">
        <v>154</v>
      </c>
      <c r="F9" s="2">
        <v>154</v>
      </c>
      <c r="G9" s="8">
        <v>154</v>
      </c>
      <c r="H9" s="34"/>
      <c r="I9" s="35">
        <f>SUM(D9:H9)</f>
        <v>603</v>
      </c>
      <c r="J9" s="26">
        <v>0</v>
      </c>
      <c r="K9" s="14" t="s">
        <v>93</v>
      </c>
      <c r="L9" s="55"/>
      <c r="M9" s="39">
        <v>37</v>
      </c>
      <c r="N9" s="40">
        <v>42</v>
      </c>
      <c r="O9" s="40">
        <v>43</v>
      </c>
      <c r="P9" s="40">
        <v>44</v>
      </c>
      <c r="Q9" s="40"/>
      <c r="R9" s="41">
        <f>SUM(M9:P9)</f>
        <v>166</v>
      </c>
      <c r="S9" s="58" t="s">
        <v>28</v>
      </c>
      <c r="V9" s="57"/>
    </row>
    <row r="10" spans="2:22" ht="12.75" customHeight="1">
      <c r="B10" s="159" t="s">
        <v>64</v>
      </c>
      <c r="C10" s="6" t="s">
        <v>27</v>
      </c>
      <c r="D10" s="75">
        <v>44986</v>
      </c>
      <c r="E10" s="75">
        <v>44993</v>
      </c>
      <c r="F10" s="75">
        <v>45000</v>
      </c>
      <c r="G10" s="76">
        <v>45007</v>
      </c>
      <c r="H10" s="52">
        <v>45014</v>
      </c>
      <c r="I10" s="159">
        <f>SUM(D11:H11)+R13+J12</f>
        <v>450</v>
      </c>
      <c r="J10" s="25"/>
      <c r="K10" s="13" t="s">
        <v>82</v>
      </c>
      <c r="L10" s="55"/>
      <c r="M10" s="42">
        <v>148</v>
      </c>
      <c r="N10" s="43">
        <v>168</v>
      </c>
      <c r="O10" s="43">
        <v>171</v>
      </c>
      <c r="P10" s="43">
        <v>173</v>
      </c>
      <c r="Q10" s="43"/>
      <c r="R10" s="44">
        <f>SUM(M10:Q10)</f>
        <v>660</v>
      </c>
      <c r="S10" s="58" t="s">
        <v>80</v>
      </c>
      <c r="T10" s="4">
        <f>I9+R10</f>
        <v>1263</v>
      </c>
      <c r="U10" s="4">
        <v>8</v>
      </c>
      <c r="V10" s="70">
        <f>T10/U10</f>
        <v>157.875</v>
      </c>
    </row>
    <row r="11" spans="2:22" ht="12.75" customHeight="1">
      <c r="B11" s="160"/>
      <c r="C11" s="31" t="s">
        <v>28</v>
      </c>
      <c r="D11" s="32">
        <v>46</v>
      </c>
      <c r="E11" s="32">
        <v>47</v>
      </c>
      <c r="F11" s="32">
        <v>45</v>
      </c>
      <c r="G11" s="46">
        <v>40</v>
      </c>
      <c r="H11" s="33">
        <v>44</v>
      </c>
      <c r="I11" s="160"/>
      <c r="J11" s="27">
        <v>0</v>
      </c>
      <c r="K11" s="28" t="s">
        <v>83</v>
      </c>
      <c r="L11" s="55"/>
      <c r="M11" s="56" t="s">
        <v>117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1"/>
      <c r="C12" s="7" t="s">
        <v>80</v>
      </c>
      <c r="D12" s="2">
        <v>148</v>
      </c>
      <c r="E12" s="2">
        <v>148</v>
      </c>
      <c r="F12" s="2">
        <v>143</v>
      </c>
      <c r="G12" s="8">
        <v>128</v>
      </c>
      <c r="H12" s="34">
        <v>133</v>
      </c>
      <c r="I12" s="35">
        <f>SUM(D12:H12)</f>
        <v>700</v>
      </c>
      <c r="J12" s="26">
        <v>0</v>
      </c>
      <c r="K12" s="14" t="s">
        <v>93</v>
      </c>
      <c r="L12" s="55"/>
      <c r="M12" s="36">
        <v>44987</v>
      </c>
      <c r="N12" s="37">
        <v>44994</v>
      </c>
      <c r="O12" s="37">
        <v>45001</v>
      </c>
      <c r="P12" s="37">
        <v>45008</v>
      </c>
      <c r="Q12" s="37">
        <v>45015</v>
      </c>
      <c r="R12" s="38" t="s">
        <v>61</v>
      </c>
      <c r="S12" s="58" t="s">
        <v>27</v>
      </c>
      <c r="V12" s="57"/>
    </row>
    <row r="13" spans="2:22" s="4" customFormat="1" ht="12.75" customHeight="1">
      <c r="B13" s="159" t="s">
        <v>65</v>
      </c>
      <c r="C13" s="6" t="s">
        <v>27</v>
      </c>
      <c r="D13" s="16">
        <v>45051</v>
      </c>
      <c r="E13" s="16">
        <v>45058</v>
      </c>
      <c r="F13" s="16">
        <v>45065</v>
      </c>
      <c r="G13" s="47">
        <v>45072</v>
      </c>
      <c r="H13" s="49"/>
      <c r="I13" s="159">
        <f>SUM(D14:H14)+R17+J15</f>
        <v>341</v>
      </c>
      <c r="J13" s="25"/>
      <c r="K13" s="28" t="s">
        <v>82</v>
      </c>
      <c r="L13" s="59"/>
      <c r="M13" s="39">
        <v>46</v>
      </c>
      <c r="N13" s="40">
        <v>49</v>
      </c>
      <c r="O13" s="40">
        <v>46</v>
      </c>
      <c r="P13" s="40">
        <v>44</v>
      </c>
      <c r="Q13" s="40">
        <v>43</v>
      </c>
      <c r="R13" s="41">
        <f>SUM(M13:Q13)</f>
        <v>228</v>
      </c>
      <c r="S13" s="58" t="s">
        <v>28</v>
      </c>
      <c r="V13" s="60"/>
    </row>
    <row r="14" spans="2:22" s="4" customFormat="1" ht="12.75" customHeight="1">
      <c r="B14" s="160"/>
      <c r="C14" s="31" t="s">
        <v>28</v>
      </c>
      <c r="D14" s="32">
        <v>42</v>
      </c>
      <c r="E14" s="32">
        <v>46</v>
      </c>
      <c r="F14" s="32">
        <v>47</v>
      </c>
      <c r="G14" s="46">
        <v>40</v>
      </c>
      <c r="H14" s="33"/>
      <c r="I14" s="160"/>
      <c r="J14" s="27">
        <v>0</v>
      </c>
      <c r="K14" s="28" t="s">
        <v>83</v>
      </c>
      <c r="L14" s="59"/>
      <c r="M14" s="42">
        <v>180</v>
      </c>
      <c r="N14" s="43">
        <v>194</v>
      </c>
      <c r="O14" s="43">
        <v>182</v>
      </c>
      <c r="P14" s="43">
        <v>170</v>
      </c>
      <c r="Q14" s="43">
        <v>171</v>
      </c>
      <c r="R14" s="44">
        <f>SUM(M14:Q14)</f>
        <v>897</v>
      </c>
      <c r="S14" s="58" t="s">
        <v>80</v>
      </c>
      <c r="T14" s="4">
        <f>I12+R14</f>
        <v>1597</v>
      </c>
      <c r="U14" s="4">
        <v>10</v>
      </c>
      <c r="V14" s="70">
        <f>T14/U14</f>
        <v>159.69999999999999</v>
      </c>
    </row>
    <row r="15" spans="2:22" s="4" customFormat="1" ht="12.75" customHeight="1">
      <c r="B15" s="161"/>
      <c r="C15" s="7" t="s">
        <v>80</v>
      </c>
      <c r="D15" s="2">
        <v>129</v>
      </c>
      <c r="E15" s="2">
        <v>144</v>
      </c>
      <c r="F15" s="2">
        <v>149</v>
      </c>
      <c r="G15" s="8">
        <v>120</v>
      </c>
      <c r="H15" s="34"/>
      <c r="I15" s="35">
        <f>SUM(D15:H15)</f>
        <v>542</v>
      </c>
      <c r="J15" s="26">
        <v>6</v>
      </c>
      <c r="K15" s="14" t="s">
        <v>93</v>
      </c>
      <c r="L15" s="59"/>
      <c r="M15" s="56" t="s">
        <v>118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59" t="s">
        <v>66</v>
      </c>
      <c r="C16" s="6" t="s">
        <v>27</v>
      </c>
      <c r="D16" s="50">
        <v>45049</v>
      </c>
      <c r="E16" s="50">
        <v>45056</v>
      </c>
      <c r="F16" s="50">
        <v>45063</v>
      </c>
      <c r="G16" s="51">
        <v>45070</v>
      </c>
      <c r="H16" s="51">
        <v>45077</v>
      </c>
      <c r="I16" s="159">
        <f>SUM(D17:H17)+R21+J18</f>
        <v>379</v>
      </c>
      <c r="J16" s="25"/>
      <c r="K16" s="13" t="s">
        <v>82</v>
      </c>
      <c r="L16" s="59"/>
      <c r="M16" s="36">
        <v>45052</v>
      </c>
      <c r="N16" s="37">
        <v>45059</v>
      </c>
      <c r="O16" s="37">
        <v>45066</v>
      </c>
      <c r="P16" s="37">
        <v>45073</v>
      </c>
      <c r="Q16" s="37"/>
      <c r="R16" s="38" t="s">
        <v>61</v>
      </c>
      <c r="S16" s="18" t="s">
        <v>27</v>
      </c>
      <c r="V16" s="60"/>
    </row>
    <row r="17" spans="2:22" s="4" customFormat="1" ht="12.75" customHeight="1">
      <c r="B17" s="160"/>
      <c r="C17" s="31" t="s">
        <v>28</v>
      </c>
      <c r="D17" s="32">
        <v>39</v>
      </c>
      <c r="E17" s="32">
        <v>46</v>
      </c>
      <c r="F17" s="32">
        <v>46</v>
      </c>
      <c r="G17" s="46">
        <v>49</v>
      </c>
      <c r="H17" s="33">
        <v>50</v>
      </c>
      <c r="I17" s="160"/>
      <c r="J17" s="27">
        <v>0</v>
      </c>
      <c r="K17" s="28" t="s">
        <v>83</v>
      </c>
      <c r="L17" s="59"/>
      <c r="M17" s="39">
        <v>39</v>
      </c>
      <c r="N17" s="40">
        <v>40</v>
      </c>
      <c r="O17" s="40">
        <v>40</v>
      </c>
      <c r="P17" s="40">
        <v>41</v>
      </c>
      <c r="Q17" s="40"/>
      <c r="R17" s="41">
        <f>SUM(M17:Q17)</f>
        <v>160</v>
      </c>
      <c r="S17" s="18" t="s">
        <v>28</v>
      </c>
      <c r="V17" s="60"/>
    </row>
    <row r="18" spans="2:22" s="4" customFormat="1" ht="12.75" customHeight="1">
      <c r="B18" s="161"/>
      <c r="C18" s="7" t="s">
        <v>80</v>
      </c>
      <c r="D18" s="2">
        <v>116</v>
      </c>
      <c r="E18" s="2">
        <v>138</v>
      </c>
      <c r="F18" s="2">
        <v>146</v>
      </c>
      <c r="G18" s="8">
        <v>157</v>
      </c>
      <c r="H18" s="34">
        <v>156</v>
      </c>
      <c r="I18" s="35">
        <f>SUM(D18:H18)</f>
        <v>713</v>
      </c>
      <c r="J18" s="26">
        <v>0</v>
      </c>
      <c r="K18" s="14" t="s">
        <v>93</v>
      </c>
      <c r="L18" s="59"/>
      <c r="M18" s="42">
        <v>161</v>
      </c>
      <c r="N18" s="43">
        <v>166</v>
      </c>
      <c r="O18" s="43">
        <v>162</v>
      </c>
      <c r="P18" s="43">
        <v>166</v>
      </c>
      <c r="Q18" s="43"/>
      <c r="R18" s="44">
        <f>SUM(M18:Q18)</f>
        <v>655</v>
      </c>
      <c r="S18" s="18" t="s">
        <v>80</v>
      </c>
      <c r="T18" s="4">
        <f>I15+R18</f>
        <v>1197</v>
      </c>
      <c r="U18" s="4">
        <v>8</v>
      </c>
      <c r="V18" s="70">
        <f>T18/U18</f>
        <v>149.625</v>
      </c>
    </row>
    <row r="19" spans="2:22" s="4" customFormat="1" ht="12.75" customHeight="1">
      <c r="B19" s="159" t="s">
        <v>67</v>
      </c>
      <c r="C19" s="6" t="s">
        <v>27</v>
      </c>
      <c r="D19" s="50">
        <v>45084</v>
      </c>
      <c r="E19" s="50">
        <v>45091</v>
      </c>
      <c r="F19" s="50">
        <v>45098</v>
      </c>
      <c r="G19" s="51">
        <v>45105</v>
      </c>
      <c r="H19" s="52"/>
      <c r="I19" s="159">
        <f>SUM(D20:H20)+R25+J20+J21</f>
        <v>387</v>
      </c>
      <c r="J19" s="25"/>
      <c r="K19" s="13" t="s">
        <v>82</v>
      </c>
      <c r="L19" s="59"/>
      <c r="M19" s="56" t="s">
        <v>119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0"/>
      <c r="C20" s="31" t="s">
        <v>28</v>
      </c>
      <c r="D20" s="32">
        <v>48</v>
      </c>
      <c r="E20" s="32">
        <v>47</v>
      </c>
      <c r="F20" s="32">
        <v>48</v>
      </c>
      <c r="G20" s="46">
        <v>47</v>
      </c>
      <c r="H20" s="33"/>
      <c r="I20" s="160"/>
      <c r="J20" s="27">
        <v>3</v>
      </c>
      <c r="K20" s="28" t="s">
        <v>83</v>
      </c>
      <c r="L20" s="59"/>
      <c r="M20" s="36">
        <v>45050</v>
      </c>
      <c r="N20" s="37">
        <v>45057</v>
      </c>
      <c r="O20" s="37">
        <v>45064</v>
      </c>
      <c r="P20" s="37">
        <v>45071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1"/>
      <c r="C21" s="7" t="s">
        <v>80</v>
      </c>
      <c r="D21" s="2">
        <v>145</v>
      </c>
      <c r="E21" s="2">
        <v>139</v>
      </c>
      <c r="F21" s="2">
        <v>144</v>
      </c>
      <c r="G21" s="8">
        <v>141</v>
      </c>
      <c r="H21" s="34"/>
      <c r="I21" s="35">
        <f>SUM(D21:H21)</f>
        <v>569</v>
      </c>
      <c r="J21" s="26">
        <v>6</v>
      </c>
      <c r="K21" s="14" t="s">
        <v>93</v>
      </c>
      <c r="L21" s="59"/>
      <c r="M21" s="39">
        <v>38</v>
      </c>
      <c r="N21" s="40">
        <v>37</v>
      </c>
      <c r="O21" s="40">
        <v>38</v>
      </c>
      <c r="P21" s="40">
        <v>36</v>
      </c>
      <c r="Q21" s="40"/>
      <c r="R21" s="41">
        <f>SUM(M21:Q21)</f>
        <v>149</v>
      </c>
      <c r="S21" s="18" t="s">
        <v>28</v>
      </c>
      <c r="T21" s="4">
        <f>I18+R22</f>
        <v>1327</v>
      </c>
      <c r="U21" s="4">
        <v>9</v>
      </c>
      <c r="V21" s="70">
        <f>T21/U21</f>
        <v>147.44444444444446</v>
      </c>
    </row>
    <row r="22" spans="2:22" s="4" customFormat="1" ht="12.75" customHeight="1">
      <c r="B22" s="159" t="s">
        <v>68</v>
      </c>
      <c r="C22" s="6" t="s">
        <v>27</v>
      </c>
      <c r="D22" s="50">
        <v>45112</v>
      </c>
      <c r="E22" s="50">
        <v>45119</v>
      </c>
      <c r="F22" s="50">
        <v>45126</v>
      </c>
      <c r="G22" s="51">
        <v>45133</v>
      </c>
      <c r="H22" s="51"/>
      <c r="I22" s="159">
        <f>SUM(D23:H23)+R29+J23+J24</f>
        <v>352</v>
      </c>
      <c r="J22" s="25"/>
      <c r="K22" s="13" t="s">
        <v>82</v>
      </c>
      <c r="L22" s="59"/>
      <c r="M22" s="42">
        <v>152</v>
      </c>
      <c r="N22" s="43">
        <v>153</v>
      </c>
      <c r="O22" s="43">
        <v>160</v>
      </c>
      <c r="P22" s="43">
        <v>149</v>
      </c>
      <c r="Q22" s="43"/>
      <c r="R22" s="44">
        <f>SUM(M22:Q22)</f>
        <v>614</v>
      </c>
      <c r="S22" s="18" t="s">
        <v>80</v>
      </c>
      <c r="V22" s="70"/>
    </row>
    <row r="23" spans="2:22" s="4" customFormat="1" ht="12.75" customHeight="1">
      <c r="B23" s="160"/>
      <c r="C23" s="31" t="s">
        <v>28</v>
      </c>
      <c r="D23" s="32">
        <v>41</v>
      </c>
      <c r="E23" s="32">
        <v>48</v>
      </c>
      <c r="F23" s="32">
        <v>44</v>
      </c>
      <c r="G23" s="46">
        <v>46</v>
      </c>
      <c r="H23" s="33"/>
      <c r="I23" s="160"/>
      <c r="J23" s="27">
        <v>0</v>
      </c>
      <c r="K23" s="28" t="s">
        <v>83</v>
      </c>
      <c r="M23" s="56" t="s">
        <v>121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1"/>
      <c r="C24" s="7" t="s">
        <v>80</v>
      </c>
      <c r="D24" s="2">
        <v>130</v>
      </c>
      <c r="E24" s="2">
        <v>190</v>
      </c>
      <c r="F24" s="2">
        <v>134</v>
      </c>
      <c r="G24" s="8">
        <v>129</v>
      </c>
      <c r="H24" s="34"/>
      <c r="I24" s="35">
        <f>SUM(D24:H24)</f>
        <v>583</v>
      </c>
      <c r="J24" s="26">
        <v>36</v>
      </c>
      <c r="K24" s="14" t="s">
        <v>93</v>
      </c>
      <c r="M24" s="36">
        <v>45078</v>
      </c>
      <c r="N24" s="37">
        <v>45085</v>
      </c>
      <c r="O24" s="37">
        <v>45092</v>
      </c>
      <c r="P24" s="37">
        <v>45099</v>
      </c>
      <c r="Q24" s="40">
        <v>45106</v>
      </c>
      <c r="R24" s="38" t="s">
        <v>61</v>
      </c>
      <c r="S24" s="18" t="s">
        <v>27</v>
      </c>
      <c r="V24" s="70"/>
    </row>
    <row r="25" spans="2:22" s="4" customFormat="1" ht="12.75" customHeight="1">
      <c r="B25" s="159" t="s">
        <v>69</v>
      </c>
      <c r="C25" s="6" t="s">
        <v>27</v>
      </c>
      <c r="D25" s="50">
        <v>45140</v>
      </c>
      <c r="E25" s="50">
        <v>45147</v>
      </c>
      <c r="F25" s="50">
        <v>45154</v>
      </c>
      <c r="G25" s="51">
        <v>45161</v>
      </c>
      <c r="H25" s="49">
        <v>45168</v>
      </c>
      <c r="I25" s="159">
        <f>SUM(D26:H26)+R33+J27</f>
        <v>311</v>
      </c>
      <c r="J25" s="25"/>
      <c r="K25" s="13" t="s">
        <v>82</v>
      </c>
      <c r="M25" s="39">
        <v>36</v>
      </c>
      <c r="N25" s="40">
        <v>39</v>
      </c>
      <c r="O25" s="40">
        <v>40</v>
      </c>
      <c r="P25" s="40">
        <v>37</v>
      </c>
      <c r="Q25" s="43">
        <v>36</v>
      </c>
      <c r="R25" s="41">
        <f>SUM(M25:Q25)</f>
        <v>188</v>
      </c>
      <c r="S25" s="18" t="s">
        <v>28</v>
      </c>
      <c r="T25" s="4">
        <f>I21+R26</f>
        <v>1326</v>
      </c>
      <c r="U25" s="4">
        <v>9</v>
      </c>
      <c r="V25" s="70">
        <f>T25/U25</f>
        <v>147.33333333333334</v>
      </c>
    </row>
    <row r="26" spans="2:22" s="4" customFormat="1" ht="12.75" customHeight="1">
      <c r="B26" s="160"/>
      <c r="C26" s="31" t="s">
        <v>28</v>
      </c>
      <c r="D26" s="32">
        <v>46</v>
      </c>
      <c r="E26" s="32">
        <v>44</v>
      </c>
      <c r="F26" s="32">
        <v>0</v>
      </c>
      <c r="G26" s="46">
        <v>49</v>
      </c>
      <c r="H26" s="33">
        <v>49</v>
      </c>
      <c r="I26" s="160"/>
      <c r="J26" s="27">
        <v>0</v>
      </c>
      <c r="K26" s="28" t="s">
        <v>83</v>
      </c>
      <c r="M26" s="42">
        <v>145</v>
      </c>
      <c r="N26" s="43">
        <v>157</v>
      </c>
      <c r="O26" s="43">
        <v>161</v>
      </c>
      <c r="P26" s="43">
        <v>147</v>
      </c>
      <c r="Q26" s="18">
        <v>147</v>
      </c>
      <c r="R26" s="44">
        <f>SUM(M26:Q26)</f>
        <v>757</v>
      </c>
      <c r="S26" s="18" t="s">
        <v>80</v>
      </c>
      <c r="V26" s="70"/>
    </row>
    <row r="27" spans="2:22" s="4" customFormat="1" ht="12.75" customHeight="1">
      <c r="B27" s="161"/>
      <c r="C27" s="7" t="s">
        <v>80</v>
      </c>
      <c r="D27" s="2">
        <v>135</v>
      </c>
      <c r="E27" s="2">
        <v>138</v>
      </c>
      <c r="F27" s="2">
        <v>0</v>
      </c>
      <c r="G27" s="8">
        <v>155</v>
      </c>
      <c r="H27" s="34">
        <v>149</v>
      </c>
      <c r="I27" s="35">
        <f>SUM(D27:H27)</f>
        <v>577</v>
      </c>
      <c r="J27" s="26">
        <v>0</v>
      </c>
      <c r="K27" s="14" t="s">
        <v>93</v>
      </c>
      <c r="M27" s="56" t="s">
        <v>150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59" t="s">
        <v>72</v>
      </c>
      <c r="C28" s="6" t="s">
        <v>27</v>
      </c>
      <c r="D28" s="50">
        <v>45175</v>
      </c>
      <c r="E28" s="50">
        <v>45182</v>
      </c>
      <c r="F28" s="50">
        <v>45189</v>
      </c>
      <c r="G28" s="51">
        <v>45196</v>
      </c>
      <c r="H28" s="52"/>
      <c r="I28" s="159">
        <f>SUM(D29:H29)+R37+J30</f>
        <v>324</v>
      </c>
      <c r="J28" s="25"/>
      <c r="K28" s="13" t="s">
        <v>82</v>
      </c>
      <c r="M28" s="36">
        <v>45113</v>
      </c>
      <c r="N28" s="37">
        <v>45120</v>
      </c>
      <c r="O28" s="37">
        <v>45127</v>
      </c>
      <c r="P28" s="37">
        <v>45134</v>
      </c>
      <c r="Q28" s="85"/>
      <c r="R28" s="38" t="s">
        <v>61</v>
      </c>
      <c r="S28" s="18" t="s">
        <v>27</v>
      </c>
      <c r="V28" s="70"/>
    </row>
    <row r="29" spans="2:22" s="4" customFormat="1" ht="12.75" customHeight="1">
      <c r="B29" s="160"/>
      <c r="C29" s="31" t="s">
        <v>28</v>
      </c>
      <c r="D29" s="32">
        <v>47</v>
      </c>
      <c r="E29" s="32">
        <v>48</v>
      </c>
      <c r="F29" s="32">
        <v>47</v>
      </c>
      <c r="G29" s="46">
        <v>50</v>
      </c>
      <c r="H29" s="33"/>
      <c r="I29" s="160"/>
      <c r="J29" s="27">
        <v>0</v>
      </c>
      <c r="K29" s="28" t="s">
        <v>83</v>
      </c>
      <c r="M29" s="39">
        <v>36</v>
      </c>
      <c r="N29" s="40">
        <v>35</v>
      </c>
      <c r="O29" s="40">
        <v>32</v>
      </c>
      <c r="P29" s="40">
        <v>34</v>
      </c>
      <c r="Q29" s="43"/>
      <c r="R29" s="41">
        <f>SUM(M29:Q29)</f>
        <v>137</v>
      </c>
      <c r="S29" s="18" t="s">
        <v>28</v>
      </c>
      <c r="T29" s="4">
        <f>I24+R30</f>
        <v>1126</v>
      </c>
      <c r="U29" s="4">
        <v>8</v>
      </c>
      <c r="V29" s="70">
        <f>T29/U29</f>
        <v>140.75</v>
      </c>
    </row>
    <row r="30" spans="2:22" s="4" customFormat="1" ht="12.75" customHeight="1">
      <c r="B30" s="161"/>
      <c r="C30" s="7" t="s">
        <v>80</v>
      </c>
      <c r="D30" s="2">
        <v>140</v>
      </c>
      <c r="E30" s="2">
        <v>149</v>
      </c>
      <c r="F30" s="2">
        <v>147</v>
      </c>
      <c r="G30" s="8">
        <v>159</v>
      </c>
      <c r="H30" s="34"/>
      <c r="I30" s="35">
        <f>SUM(D30:H30)</f>
        <v>595</v>
      </c>
      <c r="J30" s="26">
        <v>0</v>
      </c>
      <c r="K30" s="14" t="s">
        <v>93</v>
      </c>
      <c r="M30" s="42">
        <v>143</v>
      </c>
      <c r="N30" s="43">
        <v>138</v>
      </c>
      <c r="O30" s="43">
        <v>129</v>
      </c>
      <c r="P30" s="43">
        <v>133</v>
      </c>
      <c r="Q30" s="56"/>
      <c r="R30" s="44">
        <f>SUM(M30:Q30)</f>
        <v>543</v>
      </c>
      <c r="S30" s="18" t="s">
        <v>80</v>
      </c>
      <c r="V30" s="70"/>
    </row>
    <row r="31" spans="2:22" s="4" customFormat="1" ht="12.75" customHeight="1">
      <c r="B31" s="159" t="s">
        <v>73</v>
      </c>
      <c r="C31" s="6" t="s">
        <v>27</v>
      </c>
      <c r="D31" s="50">
        <v>45203</v>
      </c>
      <c r="E31" s="50">
        <v>45210</v>
      </c>
      <c r="F31" s="50">
        <v>45217</v>
      </c>
      <c r="G31" s="51">
        <v>45224</v>
      </c>
      <c r="H31" s="51">
        <v>45230</v>
      </c>
      <c r="I31" s="159">
        <f>SUM(D32:H32)+R41+J33</f>
        <v>420</v>
      </c>
      <c r="J31" s="25"/>
      <c r="K31" s="13" t="s">
        <v>82</v>
      </c>
      <c r="M31" s="56" t="s">
        <v>154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0"/>
      <c r="C32" s="31" t="s">
        <v>28</v>
      </c>
      <c r="D32" s="32">
        <v>47</v>
      </c>
      <c r="E32" s="32">
        <v>46</v>
      </c>
      <c r="F32" s="32">
        <v>49</v>
      </c>
      <c r="G32" s="46">
        <v>51</v>
      </c>
      <c r="H32" s="33">
        <v>51</v>
      </c>
      <c r="I32" s="160"/>
      <c r="J32" s="27">
        <v>0</v>
      </c>
      <c r="K32" s="28" t="s">
        <v>83</v>
      </c>
      <c r="M32" s="36">
        <v>45141</v>
      </c>
      <c r="N32" s="37">
        <v>45148</v>
      </c>
      <c r="O32" s="37">
        <v>45155</v>
      </c>
      <c r="P32" s="37">
        <v>45162</v>
      </c>
      <c r="Q32" s="40">
        <v>45169</v>
      </c>
      <c r="R32" s="38" t="s">
        <v>61</v>
      </c>
      <c r="S32" s="18" t="s">
        <v>27</v>
      </c>
      <c r="V32" s="70"/>
    </row>
    <row r="33" spans="2:22" s="4" customFormat="1" ht="12.75" customHeight="1">
      <c r="B33" s="161"/>
      <c r="C33" s="7" t="s">
        <v>80</v>
      </c>
      <c r="D33" s="2">
        <v>151</v>
      </c>
      <c r="E33" s="2">
        <v>137</v>
      </c>
      <c r="F33" s="2">
        <v>144</v>
      </c>
      <c r="G33" s="8">
        <v>144</v>
      </c>
      <c r="H33" s="34">
        <v>143</v>
      </c>
      <c r="I33" s="35">
        <f>SUM(D33:H33)</f>
        <v>719</v>
      </c>
      <c r="J33" s="26">
        <v>5</v>
      </c>
      <c r="K33" s="14" t="s">
        <v>93</v>
      </c>
      <c r="M33" s="39">
        <v>30</v>
      </c>
      <c r="N33" s="40">
        <v>29</v>
      </c>
      <c r="O33" s="40">
        <v>0</v>
      </c>
      <c r="P33" s="40">
        <v>32</v>
      </c>
      <c r="Q33" s="43">
        <v>32</v>
      </c>
      <c r="R33" s="41">
        <f>SUM(M33:Q33)</f>
        <v>123</v>
      </c>
      <c r="S33" s="18" t="s">
        <v>28</v>
      </c>
      <c r="T33" s="4">
        <f>I27+R34</f>
        <v>1067</v>
      </c>
      <c r="U33" s="4">
        <v>8</v>
      </c>
      <c r="V33" s="70">
        <f>T33/U33</f>
        <v>133.375</v>
      </c>
    </row>
    <row r="34" spans="2:22" s="4" customFormat="1" ht="12.75" customHeight="1">
      <c r="B34" s="159" t="s">
        <v>75</v>
      </c>
      <c r="C34" s="6" t="s">
        <v>27</v>
      </c>
      <c r="D34" s="50">
        <v>45231</v>
      </c>
      <c r="E34" s="50">
        <v>45238</v>
      </c>
      <c r="F34" s="50">
        <v>45245</v>
      </c>
      <c r="G34" s="51">
        <v>45252</v>
      </c>
      <c r="H34" s="48">
        <v>45259</v>
      </c>
      <c r="I34" s="159">
        <f>SUM(D35:H35)+R45+J36</f>
        <v>356</v>
      </c>
      <c r="J34" s="25"/>
      <c r="K34" s="13" t="s">
        <v>82</v>
      </c>
      <c r="M34" s="42">
        <v>117</v>
      </c>
      <c r="N34" s="43">
        <v>112</v>
      </c>
      <c r="O34" s="43">
        <v>0</v>
      </c>
      <c r="P34" s="43">
        <v>129</v>
      </c>
      <c r="Q34" s="56">
        <v>132</v>
      </c>
      <c r="R34" s="44">
        <f>SUM(M34:Q34)</f>
        <v>490</v>
      </c>
      <c r="S34" s="18" t="s">
        <v>80</v>
      </c>
      <c r="V34" s="70"/>
    </row>
    <row r="35" spans="2:22" s="4" customFormat="1" ht="12.75" customHeight="1">
      <c r="B35" s="160"/>
      <c r="C35" s="31" t="s">
        <v>28</v>
      </c>
      <c r="D35" s="32">
        <v>0</v>
      </c>
      <c r="E35" s="32">
        <v>47</v>
      </c>
      <c r="F35" s="32">
        <v>49</v>
      </c>
      <c r="G35" s="46">
        <v>50</v>
      </c>
      <c r="H35" s="33">
        <v>54</v>
      </c>
      <c r="I35" s="160"/>
      <c r="J35" s="27">
        <v>0</v>
      </c>
      <c r="K35" s="28" t="s">
        <v>83</v>
      </c>
      <c r="M35" s="56" t="s">
        <v>155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1"/>
      <c r="C36" s="7" t="s">
        <v>80</v>
      </c>
      <c r="D36" s="2">
        <v>0</v>
      </c>
      <c r="E36" s="2">
        <v>142</v>
      </c>
      <c r="F36" s="2">
        <v>139</v>
      </c>
      <c r="G36" s="8">
        <v>155</v>
      </c>
      <c r="H36" s="34">
        <v>164</v>
      </c>
      <c r="I36" s="35">
        <f>SUM(D36:H36)</f>
        <v>600</v>
      </c>
      <c r="J36" s="26">
        <v>6</v>
      </c>
      <c r="K36" s="14" t="s">
        <v>93</v>
      </c>
      <c r="M36" s="36">
        <v>45176</v>
      </c>
      <c r="N36" s="37">
        <v>45183</v>
      </c>
      <c r="O36" s="37">
        <v>45190</v>
      </c>
      <c r="P36" s="37">
        <v>45197</v>
      </c>
      <c r="Q36" s="40"/>
      <c r="R36" s="38" t="s">
        <v>61</v>
      </c>
      <c r="S36" s="18" t="s">
        <v>27</v>
      </c>
      <c r="V36" s="70"/>
    </row>
    <row r="37" spans="2:22" s="4" customFormat="1" ht="12.75" customHeight="1">
      <c r="B37" s="159" t="s">
        <v>76</v>
      </c>
      <c r="C37" s="6" t="s">
        <v>27</v>
      </c>
      <c r="D37" s="50">
        <v>45266</v>
      </c>
      <c r="E37" s="50">
        <v>45273</v>
      </c>
      <c r="F37" s="50">
        <v>45280</v>
      </c>
      <c r="G37" s="51">
        <v>45287</v>
      </c>
      <c r="H37" s="52"/>
      <c r="I37" s="159">
        <f>SUM(D38:H38)+R49+J39</f>
        <v>260</v>
      </c>
      <c r="J37" s="25"/>
      <c r="K37" s="13" t="s">
        <v>82</v>
      </c>
      <c r="M37" s="39">
        <v>33</v>
      </c>
      <c r="N37" s="40">
        <v>30</v>
      </c>
      <c r="O37" s="40">
        <v>35</v>
      </c>
      <c r="P37" s="40">
        <v>34</v>
      </c>
      <c r="Q37" s="43"/>
      <c r="R37" s="41">
        <f>SUM(M37:Q37)</f>
        <v>132</v>
      </c>
      <c r="S37" s="18" t="s">
        <v>28</v>
      </c>
      <c r="T37" s="4">
        <f>I30+R38</f>
        <v>1153</v>
      </c>
      <c r="U37" s="4">
        <v>8</v>
      </c>
      <c r="V37" s="70">
        <f>T37/U37</f>
        <v>144.125</v>
      </c>
    </row>
    <row r="38" spans="2:22" s="4" customFormat="1" ht="12.75" customHeight="1">
      <c r="B38" s="160"/>
      <c r="C38" s="31" t="s">
        <v>28</v>
      </c>
      <c r="D38" s="32">
        <v>50</v>
      </c>
      <c r="E38" s="32">
        <v>49</v>
      </c>
      <c r="F38" s="32">
        <v>49</v>
      </c>
      <c r="G38" s="46">
        <v>0</v>
      </c>
      <c r="H38" s="33"/>
      <c r="I38" s="160"/>
      <c r="J38" s="27">
        <v>0</v>
      </c>
      <c r="K38" s="28" t="s">
        <v>83</v>
      </c>
      <c r="M38" s="42">
        <v>135</v>
      </c>
      <c r="N38" s="43">
        <v>127</v>
      </c>
      <c r="O38" s="43">
        <v>152</v>
      </c>
      <c r="P38" s="43">
        <v>144</v>
      </c>
      <c r="Q38" s="56"/>
      <c r="R38" s="44">
        <f>SUM(M38:P38)</f>
        <v>558</v>
      </c>
      <c r="S38" s="18" t="s">
        <v>80</v>
      </c>
      <c r="V38" s="70"/>
    </row>
    <row r="39" spans="2:22" s="4" customFormat="1" ht="12.75" customHeight="1">
      <c r="B39" s="161"/>
      <c r="C39" s="7" t="s">
        <v>80</v>
      </c>
      <c r="D39" s="2">
        <v>150</v>
      </c>
      <c r="E39" s="2">
        <v>148</v>
      </c>
      <c r="F39" s="2">
        <v>144</v>
      </c>
      <c r="G39" s="8">
        <v>0</v>
      </c>
      <c r="H39" s="34"/>
      <c r="I39" s="35">
        <f>SUM(D39:H39)</f>
        <v>442</v>
      </c>
      <c r="J39" s="26">
        <v>0</v>
      </c>
      <c r="K39" s="14" t="s">
        <v>93</v>
      </c>
      <c r="M39" s="56" t="s">
        <v>156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57" t="s">
        <v>147</v>
      </c>
      <c r="H40" s="158"/>
      <c r="I40" s="11">
        <f>I4+I7+I10+I13+I16+I19+I22+I25+I28+I31+I34+I37-J40-J41</f>
        <v>4191</v>
      </c>
      <c r="J40" s="87">
        <f>J5+J8+J11+J14+J17+J20+J23+J26+J29+J32+J35+J38</f>
        <v>3</v>
      </c>
      <c r="K40" s="4" t="s">
        <v>94</v>
      </c>
      <c r="M40" s="36">
        <v>45204</v>
      </c>
      <c r="N40" s="37">
        <v>45211</v>
      </c>
      <c r="O40" s="37">
        <v>45218</v>
      </c>
      <c r="P40" s="37">
        <v>45225</v>
      </c>
      <c r="Q40" s="37">
        <v>45230</v>
      </c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62</v>
      </c>
      <c r="K41" s="4" t="s">
        <v>93</v>
      </c>
      <c r="M41" s="39">
        <v>35</v>
      </c>
      <c r="N41" s="40">
        <v>40</v>
      </c>
      <c r="O41" s="40">
        <v>36</v>
      </c>
      <c r="P41" s="40">
        <v>36</v>
      </c>
      <c r="Q41" s="43">
        <v>24</v>
      </c>
      <c r="R41" s="41">
        <f>SUM(M41:Q41)</f>
        <v>171</v>
      </c>
      <c r="S41" s="18" t="s">
        <v>28</v>
      </c>
      <c r="V41" s="60"/>
    </row>
    <row r="42" spans="2:22" ht="15.75">
      <c r="B42" s="64"/>
      <c r="G42" s="156" t="s">
        <v>58</v>
      </c>
      <c r="H42" s="156"/>
      <c r="I42" s="89">
        <f>I40+J40+J41</f>
        <v>4256</v>
      </c>
      <c r="M42" s="42">
        <v>149</v>
      </c>
      <c r="N42" s="43">
        <v>165</v>
      </c>
      <c r="O42" s="43">
        <v>152</v>
      </c>
      <c r="P42" s="43">
        <v>151</v>
      </c>
      <c r="Q42" s="18">
        <v>96</v>
      </c>
      <c r="R42" s="44">
        <f>SUM(M42:Q42)</f>
        <v>713</v>
      </c>
      <c r="S42" s="18" t="s">
        <v>80</v>
      </c>
      <c r="T42" s="17">
        <f>I33+R42</f>
        <v>1432</v>
      </c>
      <c r="U42">
        <v>10</v>
      </c>
      <c r="V42" s="72">
        <f>T42/U42</f>
        <v>143.19999999999999</v>
      </c>
    </row>
    <row r="43" spans="2:22">
      <c r="B43" s="64"/>
      <c r="M43" s="56" t="s">
        <v>157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>
        <v>45232</v>
      </c>
      <c r="N44" s="37">
        <v>45239</v>
      </c>
      <c r="O44" s="37">
        <v>45246</v>
      </c>
      <c r="P44" s="37">
        <v>45253</v>
      </c>
      <c r="Q44" s="40">
        <v>45260</v>
      </c>
      <c r="R44" s="38" t="s">
        <v>61</v>
      </c>
      <c r="S44" s="18" t="s">
        <v>27</v>
      </c>
      <c r="V44" s="57"/>
    </row>
    <row r="45" spans="2:22" ht="15.75">
      <c r="B45" s="64"/>
      <c r="M45" s="39">
        <v>0</v>
      </c>
      <c r="N45" s="40">
        <v>39</v>
      </c>
      <c r="O45" s="40">
        <v>39</v>
      </c>
      <c r="P45" s="40">
        <v>36</v>
      </c>
      <c r="Q45" s="43">
        <v>36</v>
      </c>
      <c r="R45" s="41">
        <f>SUM(M45:Q45)</f>
        <v>150</v>
      </c>
      <c r="S45" s="18" t="s">
        <v>28</v>
      </c>
      <c r="V45" s="57"/>
    </row>
    <row r="46" spans="2:22" ht="15.75">
      <c r="B46" s="64"/>
      <c r="M46" s="42">
        <v>0</v>
      </c>
      <c r="N46" s="43">
        <v>167</v>
      </c>
      <c r="O46" s="43">
        <v>157</v>
      </c>
      <c r="P46" s="43">
        <v>153</v>
      </c>
      <c r="Q46" s="56">
        <v>151</v>
      </c>
      <c r="R46" s="44">
        <f>SUM(M46:P46)</f>
        <v>477</v>
      </c>
      <c r="S46" s="18" t="s">
        <v>80</v>
      </c>
      <c r="T46">
        <f>I36+R46</f>
        <v>1077</v>
      </c>
      <c r="U46">
        <v>8</v>
      </c>
      <c r="V46" s="72">
        <f>T46/U46</f>
        <v>134.625</v>
      </c>
    </row>
    <row r="47" spans="2:22">
      <c r="B47" s="64"/>
      <c r="M47" s="56" t="s">
        <v>158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>
        <v>45267</v>
      </c>
      <c r="N48" s="37">
        <v>45274</v>
      </c>
      <c r="O48" s="37">
        <v>45281</v>
      </c>
      <c r="P48" s="37">
        <v>45288</v>
      </c>
      <c r="Q48" s="40"/>
      <c r="R48" s="38" t="s">
        <v>61</v>
      </c>
      <c r="S48" s="18" t="s">
        <v>27</v>
      </c>
      <c r="V48" s="57"/>
    </row>
    <row r="49" spans="2:24" ht="15.75">
      <c r="B49" s="64"/>
      <c r="M49" s="39">
        <v>35</v>
      </c>
      <c r="N49" s="40">
        <v>37</v>
      </c>
      <c r="O49" s="40">
        <v>40</v>
      </c>
      <c r="P49" s="40">
        <v>0</v>
      </c>
      <c r="Q49" s="43"/>
      <c r="R49" s="41">
        <f>SUM(M49:Q49)</f>
        <v>112</v>
      </c>
      <c r="S49" s="18" t="s">
        <v>28</v>
      </c>
      <c r="V49" s="57"/>
    </row>
    <row r="50" spans="2:24" ht="15.75">
      <c r="B50" s="64"/>
      <c r="M50" s="42">
        <v>137</v>
      </c>
      <c r="N50" s="43">
        <v>157</v>
      </c>
      <c r="O50" s="43">
        <v>164</v>
      </c>
      <c r="P50" s="43">
        <v>0</v>
      </c>
      <c r="Q50" s="82"/>
      <c r="R50" s="44">
        <f>SUM(M50:Q50)</f>
        <v>458</v>
      </c>
      <c r="S50" s="18" t="s">
        <v>80</v>
      </c>
      <c r="T50">
        <f>I39+R50</f>
        <v>900</v>
      </c>
      <c r="U50">
        <v>6</v>
      </c>
      <c r="V50" s="72">
        <f>T50/U50</f>
        <v>150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>
        <f>SUM(V4:V52)</f>
        <v>1754.8027777777779</v>
      </c>
      <c r="W53">
        <v>12</v>
      </c>
      <c r="X53" s="74">
        <f>V53/W53</f>
        <v>146.23356481481483</v>
      </c>
    </row>
    <row r="54" spans="2:24">
      <c r="S54" s="18"/>
      <c r="V54" t="s">
        <v>95</v>
      </c>
      <c r="X54" t="s">
        <v>96</v>
      </c>
    </row>
    <row r="55" spans="2:24">
      <c r="S55" s="18"/>
      <c r="V55" t="s">
        <v>97</v>
      </c>
      <c r="X55" t="s">
        <v>98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2" workbookViewId="0">
      <selection activeCell="P17" sqref="P17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2023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  <c r="O3" s="21" t="s">
        <v>122</v>
      </c>
    </row>
    <row r="4" spans="1:17">
      <c r="A4" s="15" t="s">
        <v>87</v>
      </c>
      <c r="B4" s="15">
        <v>358</v>
      </c>
      <c r="C4" s="15">
        <v>377</v>
      </c>
      <c r="D4" s="15">
        <v>420</v>
      </c>
      <c r="E4" s="15">
        <v>402</v>
      </c>
      <c r="F4" s="15">
        <v>343</v>
      </c>
      <c r="G4" s="15">
        <v>371</v>
      </c>
      <c r="H4" s="15">
        <v>360</v>
      </c>
      <c r="I4" s="15">
        <v>248</v>
      </c>
      <c r="J4" s="15">
        <v>431</v>
      </c>
      <c r="K4" s="15">
        <v>362</v>
      </c>
      <c r="L4" s="15">
        <v>363</v>
      </c>
      <c r="M4" s="15">
        <v>341</v>
      </c>
      <c r="N4" s="22">
        <f t="shared" ref="N4:N5" si="0">SUM(B4:M4)</f>
        <v>4376</v>
      </c>
      <c r="O4" s="22">
        <f>N4</f>
        <v>4376</v>
      </c>
    </row>
    <row r="5" spans="1:17" ht="15" customHeight="1">
      <c r="A5" s="83" t="s">
        <v>120</v>
      </c>
      <c r="B5" s="15">
        <v>0</v>
      </c>
      <c r="C5" s="15">
        <v>0</v>
      </c>
      <c r="D5" s="15">
        <v>4</v>
      </c>
      <c r="E5" s="15">
        <v>4</v>
      </c>
      <c r="F5" s="15">
        <v>3</v>
      </c>
      <c r="G5" s="15">
        <v>3</v>
      </c>
      <c r="H5" s="15">
        <v>1</v>
      </c>
      <c r="I5" s="15">
        <v>0</v>
      </c>
      <c r="J5" s="15">
        <v>4</v>
      </c>
      <c r="K5" s="15">
        <v>10</v>
      </c>
      <c r="L5" s="15">
        <v>8</v>
      </c>
      <c r="M5" s="15">
        <v>0</v>
      </c>
      <c r="N5" s="22">
        <f t="shared" si="0"/>
        <v>37</v>
      </c>
    </row>
    <row r="6" spans="1:17" ht="22.5">
      <c r="A6" t="s">
        <v>63</v>
      </c>
      <c r="B6" s="23">
        <f>B4+B5</f>
        <v>358</v>
      </c>
      <c r="C6" s="23">
        <f t="shared" ref="C6:M6" si="1">C4+C5</f>
        <v>377</v>
      </c>
      <c r="D6" s="23">
        <f t="shared" si="1"/>
        <v>424</v>
      </c>
      <c r="E6" s="23">
        <f t="shared" si="1"/>
        <v>406</v>
      </c>
      <c r="F6" s="23">
        <f t="shared" si="1"/>
        <v>346</v>
      </c>
      <c r="G6" s="23">
        <f t="shared" si="1"/>
        <v>374</v>
      </c>
      <c r="H6" s="23">
        <f t="shared" si="1"/>
        <v>361</v>
      </c>
      <c r="I6" s="23">
        <f t="shared" si="1"/>
        <v>248</v>
      </c>
      <c r="J6" s="23">
        <f t="shared" si="1"/>
        <v>435</v>
      </c>
      <c r="K6" s="23">
        <f t="shared" si="1"/>
        <v>372</v>
      </c>
      <c r="L6" s="23">
        <f t="shared" si="1"/>
        <v>371</v>
      </c>
      <c r="M6" s="23">
        <f t="shared" si="1"/>
        <v>341</v>
      </c>
      <c r="N6" s="22">
        <f>SUM(B6:M6)</f>
        <v>4413</v>
      </c>
      <c r="O6" s="84" t="s">
        <v>77</v>
      </c>
    </row>
    <row r="7" spans="1:17">
      <c r="A7" t="s">
        <v>70</v>
      </c>
      <c r="B7" s="23">
        <v>107</v>
      </c>
      <c r="C7" s="23">
        <v>111</v>
      </c>
      <c r="D7" s="23">
        <v>112</v>
      </c>
      <c r="E7" s="23">
        <v>108</v>
      </c>
      <c r="F7" s="23">
        <v>108</v>
      </c>
      <c r="G7" s="23">
        <v>105</v>
      </c>
      <c r="H7" s="23">
        <v>103</v>
      </c>
      <c r="I7" s="23">
        <v>104</v>
      </c>
      <c r="J7" s="23">
        <v>205</v>
      </c>
      <c r="K7" s="23">
        <v>104</v>
      </c>
      <c r="L7" s="23">
        <v>104</v>
      </c>
      <c r="M7" s="23">
        <v>105</v>
      </c>
      <c r="N7" s="71">
        <f>SUM(B7:M7)</f>
        <v>1376</v>
      </c>
      <c r="O7" s="24">
        <f>N7/12</f>
        <v>114.66666666666667</v>
      </c>
    </row>
    <row r="8" spans="1:17">
      <c r="A8" t="s">
        <v>71</v>
      </c>
      <c r="B8" s="23">
        <v>388</v>
      </c>
      <c r="C8" s="23">
        <v>403</v>
      </c>
      <c r="D8" s="23">
        <v>398</v>
      </c>
      <c r="E8" s="23">
        <v>382</v>
      </c>
      <c r="F8" s="23">
        <v>365</v>
      </c>
      <c r="G8" s="23">
        <v>366</v>
      </c>
      <c r="H8" s="23">
        <v>367</v>
      </c>
      <c r="I8" s="23">
        <v>365</v>
      </c>
      <c r="J8" s="23">
        <v>370</v>
      </c>
      <c r="K8" s="23">
        <v>366</v>
      </c>
      <c r="L8" s="23">
        <v>367</v>
      </c>
      <c r="M8" s="23">
        <v>371</v>
      </c>
      <c r="N8" s="71">
        <f t="shared" ref="N8:N9" si="2">SUM(B8:M8)</f>
        <v>4508</v>
      </c>
      <c r="O8" s="24">
        <f t="shared" ref="O8:O9" si="3">N8/12</f>
        <v>375.66666666666669</v>
      </c>
    </row>
    <row r="9" spans="1:17">
      <c r="A9" t="s">
        <v>74</v>
      </c>
      <c r="B9" s="23">
        <v>152</v>
      </c>
      <c r="C9" s="23">
        <v>161</v>
      </c>
      <c r="D9" s="23">
        <v>151</v>
      </c>
      <c r="E9" s="23">
        <v>153</v>
      </c>
      <c r="F9" s="23">
        <v>149</v>
      </c>
      <c r="G9" s="23">
        <v>138</v>
      </c>
      <c r="H9" s="23">
        <v>133</v>
      </c>
      <c r="I9" s="23">
        <v>145</v>
      </c>
      <c r="J9" s="23">
        <v>127</v>
      </c>
      <c r="K9" s="23">
        <v>159</v>
      </c>
      <c r="L9" s="23">
        <v>165</v>
      </c>
      <c r="M9" s="23">
        <v>162</v>
      </c>
      <c r="N9" s="71">
        <f t="shared" si="2"/>
        <v>1795</v>
      </c>
      <c r="O9" s="24">
        <f t="shared" si="3"/>
        <v>149.58333333333334</v>
      </c>
    </row>
    <row r="11" spans="1:17">
      <c r="A11" t="s">
        <v>149</v>
      </c>
      <c r="B11">
        <f>B7*3.7</f>
        <v>395.90000000000003</v>
      </c>
      <c r="C11">
        <f>C7*3.7</f>
        <v>410.70000000000005</v>
      </c>
      <c r="D11">
        <f>D7*3.7</f>
        <v>414.40000000000003</v>
      </c>
      <c r="E11">
        <f t="shared" ref="E11:M11" si="4">E7*3.7</f>
        <v>399.6</v>
      </c>
      <c r="F11">
        <f t="shared" si="4"/>
        <v>399.6</v>
      </c>
      <c r="G11">
        <f t="shared" si="4"/>
        <v>388.5</v>
      </c>
      <c r="H11">
        <f t="shared" si="4"/>
        <v>381.1</v>
      </c>
      <c r="I11">
        <f t="shared" si="4"/>
        <v>384.8</v>
      </c>
      <c r="J11">
        <f t="shared" si="4"/>
        <v>758.5</v>
      </c>
      <c r="K11">
        <f t="shared" si="4"/>
        <v>384.8</v>
      </c>
      <c r="L11">
        <f t="shared" si="4"/>
        <v>384.8</v>
      </c>
      <c r="M11">
        <f t="shared" si="4"/>
        <v>388.5</v>
      </c>
      <c r="N11" s="71">
        <f>SUM(B11:M11)</f>
        <v>5091.2000000000007</v>
      </c>
      <c r="O11" s="24">
        <f>N11/12</f>
        <v>424.26666666666671</v>
      </c>
    </row>
    <row r="12" spans="1:17">
      <c r="A12">
        <v>2024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122</v>
      </c>
      <c r="Q13" s="15"/>
    </row>
    <row r="14" spans="1:17">
      <c r="A14" s="15" t="s">
        <v>87</v>
      </c>
      <c r="B14" s="15">
        <v>326</v>
      </c>
      <c r="C14" s="15">
        <v>347</v>
      </c>
      <c r="D14" s="15">
        <v>450</v>
      </c>
      <c r="E14" s="15">
        <v>335</v>
      </c>
      <c r="F14" s="15">
        <v>379</v>
      </c>
      <c r="G14" s="135">
        <f>378+3</f>
        <v>381</v>
      </c>
      <c r="H14" s="15">
        <v>316</v>
      </c>
      <c r="I14" s="15">
        <v>311</v>
      </c>
      <c r="J14" s="15">
        <v>324</v>
      </c>
      <c r="K14" s="15">
        <v>415</v>
      </c>
      <c r="L14" s="15">
        <v>350</v>
      </c>
      <c r="M14" s="15">
        <v>260</v>
      </c>
      <c r="N14" s="22">
        <f t="shared" ref="N14:N15" si="5">SUM(B14:M14)</f>
        <v>4194</v>
      </c>
      <c r="O14" s="22">
        <f>N14</f>
        <v>4194</v>
      </c>
      <c r="Q14" s="15"/>
    </row>
    <row r="15" spans="1:17" ht="28.5" customHeight="1">
      <c r="A15" s="83" t="s">
        <v>120</v>
      </c>
      <c r="B15" s="15">
        <v>3</v>
      </c>
      <c r="C15" s="15">
        <v>0</v>
      </c>
      <c r="D15" s="15">
        <v>0</v>
      </c>
      <c r="E15" s="15">
        <v>6</v>
      </c>
      <c r="F15" s="15">
        <v>7</v>
      </c>
      <c r="G15" s="15">
        <v>6</v>
      </c>
      <c r="H15" s="15">
        <v>36</v>
      </c>
      <c r="I15" s="15">
        <v>0</v>
      </c>
      <c r="J15" s="15">
        <v>0</v>
      </c>
      <c r="K15" s="15">
        <v>5</v>
      </c>
      <c r="L15" s="15">
        <v>6</v>
      </c>
      <c r="M15" s="15">
        <v>0</v>
      </c>
      <c r="N15" s="22">
        <f t="shared" si="5"/>
        <v>69</v>
      </c>
      <c r="O15" s="174">
        <f>N14+N15</f>
        <v>4263</v>
      </c>
      <c r="P15" t="s">
        <v>63</v>
      </c>
    </row>
    <row r="16" spans="1:17" ht="22.5" customHeight="1">
      <c r="A16" t="s">
        <v>63</v>
      </c>
      <c r="B16" s="23">
        <f>B14+B15</f>
        <v>329</v>
      </c>
      <c r="C16" s="23">
        <f t="shared" ref="C16:M16" si="6">C14+C15</f>
        <v>347</v>
      </c>
      <c r="D16" s="23">
        <f t="shared" si="6"/>
        <v>450</v>
      </c>
      <c r="E16" s="23">
        <f t="shared" si="6"/>
        <v>341</v>
      </c>
      <c r="F16" s="23">
        <f t="shared" si="6"/>
        <v>386</v>
      </c>
      <c r="G16" s="23">
        <f t="shared" si="6"/>
        <v>387</v>
      </c>
      <c r="H16" s="23">
        <f t="shared" si="6"/>
        <v>352</v>
      </c>
      <c r="I16" s="23">
        <f t="shared" si="6"/>
        <v>311</v>
      </c>
      <c r="J16" s="23">
        <f t="shared" si="6"/>
        <v>324</v>
      </c>
      <c r="K16" s="23">
        <f t="shared" si="6"/>
        <v>420</v>
      </c>
      <c r="L16" s="23">
        <f t="shared" si="6"/>
        <v>356</v>
      </c>
      <c r="M16" s="23">
        <f t="shared" si="6"/>
        <v>260</v>
      </c>
      <c r="N16" s="22">
        <f>SUM(B16:M16)</f>
        <v>4263</v>
      </c>
      <c r="O16" s="84" t="s">
        <v>77</v>
      </c>
    </row>
    <row r="17" spans="1:15">
      <c r="A17" t="s">
        <v>70</v>
      </c>
      <c r="B17" s="23">
        <v>105</v>
      </c>
      <c r="C17" s="23">
        <v>105</v>
      </c>
      <c r="D17" s="23">
        <v>109</v>
      </c>
      <c r="E17" s="23">
        <v>109</v>
      </c>
      <c r="F17" s="23">
        <v>105</v>
      </c>
      <c r="G17" s="23">
        <v>104</v>
      </c>
      <c r="H17" s="23">
        <v>100</v>
      </c>
      <c r="I17" s="23">
        <v>100</v>
      </c>
      <c r="J17" s="23">
        <v>102</v>
      </c>
      <c r="K17" s="23">
        <v>101</v>
      </c>
      <c r="L17" s="23">
        <v>101</v>
      </c>
      <c r="M17" s="23">
        <v>102</v>
      </c>
      <c r="N17" s="71">
        <f>SUM(B17:M17)</f>
        <v>1243</v>
      </c>
      <c r="O17" s="24">
        <f>N17/12</f>
        <v>103.58333333333333</v>
      </c>
    </row>
    <row r="18" spans="1:15">
      <c r="A18" t="s">
        <v>71</v>
      </c>
      <c r="B18" s="23">
        <v>374</v>
      </c>
      <c r="C18" s="23">
        <v>370</v>
      </c>
      <c r="D18" s="23">
        <v>378</v>
      </c>
      <c r="E18" s="23">
        <v>373</v>
      </c>
      <c r="F18" s="23">
        <v>364</v>
      </c>
      <c r="G18" s="23">
        <v>355</v>
      </c>
      <c r="H18" s="23">
        <v>344</v>
      </c>
      <c r="I18" s="23">
        <v>342</v>
      </c>
      <c r="J18" s="23">
        <v>348</v>
      </c>
      <c r="K18" s="23">
        <v>347</v>
      </c>
      <c r="L18" s="23">
        <v>353</v>
      </c>
      <c r="M18" s="23">
        <v>357</v>
      </c>
      <c r="N18" s="71">
        <f t="shared" ref="N18:N19" si="7">SUM(B18:M18)</f>
        <v>4305</v>
      </c>
      <c r="O18" s="24">
        <f t="shared" ref="O18:O19" si="8">N18/12</f>
        <v>358.75</v>
      </c>
    </row>
    <row r="19" spans="1:15">
      <c r="A19" t="s">
        <v>74</v>
      </c>
      <c r="B19" s="23">
        <v>147</v>
      </c>
      <c r="C19" s="23">
        <v>158</v>
      </c>
      <c r="D19" s="23">
        <v>160</v>
      </c>
      <c r="E19" s="23">
        <v>150</v>
      </c>
      <c r="F19" s="23">
        <v>147</v>
      </c>
      <c r="G19" s="23">
        <v>147</v>
      </c>
      <c r="H19" s="23">
        <v>141</v>
      </c>
      <c r="I19" s="23">
        <v>133</v>
      </c>
      <c r="J19" s="23">
        <v>144.125</v>
      </c>
      <c r="K19" s="23">
        <v>143</v>
      </c>
      <c r="L19" s="23">
        <v>135</v>
      </c>
      <c r="M19" s="23">
        <v>150</v>
      </c>
      <c r="N19" s="71">
        <f t="shared" si="7"/>
        <v>1755.125</v>
      </c>
      <c r="O19" s="24">
        <f t="shared" si="8"/>
        <v>146.26041666666666</v>
      </c>
    </row>
    <row r="21" spans="1:15">
      <c r="A21" t="s">
        <v>149</v>
      </c>
      <c r="B21">
        <f>B17*3.7</f>
        <v>388.5</v>
      </c>
      <c r="C21">
        <f>C17*3.7</f>
        <v>388.5</v>
      </c>
      <c r="D21">
        <f>D17*3.7</f>
        <v>403.3</v>
      </c>
      <c r="E21">
        <f t="shared" ref="E21:M21" si="9">E17*3.7</f>
        <v>403.3</v>
      </c>
      <c r="F21">
        <f t="shared" si="9"/>
        <v>388.5</v>
      </c>
      <c r="G21">
        <f t="shared" si="9"/>
        <v>384.8</v>
      </c>
      <c r="H21">
        <f t="shared" si="9"/>
        <v>370</v>
      </c>
      <c r="I21">
        <f t="shared" si="9"/>
        <v>370</v>
      </c>
      <c r="J21">
        <f t="shared" si="9"/>
        <v>377.40000000000003</v>
      </c>
      <c r="K21">
        <f t="shared" si="9"/>
        <v>373.70000000000005</v>
      </c>
      <c r="L21">
        <f t="shared" si="9"/>
        <v>373.70000000000005</v>
      </c>
      <c r="M21">
        <f t="shared" si="9"/>
        <v>377.40000000000003</v>
      </c>
      <c r="N21" s="71">
        <f>SUM(B21:M21)</f>
        <v>4599.0999999999995</v>
      </c>
      <c r="O21" s="24">
        <f>N21/12</f>
        <v>383.25833333333327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2024-12-31T09:05:01Z</dcterms:modified>
</cp:coreProperties>
</file>