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5" sheetId="1" r:id="rId1"/>
    <sheet name="Tabella stampabile" sheetId="3" r:id="rId2"/>
  </sheets>
  <definedNames>
    <definedName name="_xlnm.Print_Area" localSheetId="0">'MAGAZ. SUP.2025'!$B$2:$P$47</definedName>
    <definedName name="_xlnm.Print_Area" localSheetId="1">'Tabella stampabile'!$B$2:$R$43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S39" s="1"/>
  <c r="F39"/>
  <c r="G39"/>
  <c r="U39" s="1"/>
  <c r="H39"/>
  <c r="I39"/>
  <c r="W39" s="1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AA43" s="1"/>
  <c r="L43"/>
  <c r="K43"/>
  <c r="Y43" s="1"/>
  <c r="J43"/>
  <c r="I43"/>
  <c r="H43"/>
  <c r="V43" s="1"/>
  <c r="G43"/>
  <c r="U43" s="1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S42" s="1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S40" s="1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W38" s="1"/>
  <c r="H38"/>
  <c r="V38" s="1"/>
  <c r="G38"/>
  <c r="U38" s="1"/>
  <c r="F38"/>
  <c r="T38" s="1"/>
  <c r="E38"/>
  <c r="O37"/>
  <c r="N37"/>
  <c r="M37"/>
  <c r="AA37" s="1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H36"/>
  <c r="V36" s="1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AA31" s="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W30" s="1"/>
  <c r="H30"/>
  <c r="V30" s="1"/>
  <c r="G30"/>
  <c r="U30" s="1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U29" s="1"/>
  <c r="F29"/>
  <c r="E29"/>
  <c r="S29" s="1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V17" s="1"/>
  <c r="G17"/>
  <c r="U17" s="1"/>
  <c r="F17"/>
  <c r="T17" s="1"/>
  <c r="E17"/>
  <c r="S17" s="1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U14" s="1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R12" s="1"/>
  <c r="O10"/>
  <c r="N10"/>
  <c r="M10"/>
  <c r="AA10" s="1"/>
  <c r="L10"/>
  <c r="K10"/>
  <c r="Y10" s="1"/>
  <c r="J10"/>
  <c r="X10" s="1"/>
  <c r="I10"/>
  <c r="W10" s="1"/>
  <c r="H10"/>
  <c r="V10" s="1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S9" s="1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AB7" s="1"/>
  <c r="M7"/>
  <c r="L7"/>
  <c r="Z7" s="1"/>
  <c r="K7"/>
  <c r="Y7" s="1"/>
  <c r="J7"/>
  <c r="I7"/>
  <c r="H7"/>
  <c r="V7" s="1"/>
  <c r="G7"/>
  <c r="F7"/>
  <c r="T7" s="1"/>
  <c r="E7"/>
  <c r="S7" s="1"/>
  <c r="D7"/>
  <c r="R7" s="1"/>
  <c r="O6"/>
  <c r="N6"/>
  <c r="M6"/>
  <c r="L6"/>
  <c r="K6"/>
  <c r="Y6" s="1"/>
  <c r="J6"/>
  <c r="X6" s="1"/>
  <c r="I6"/>
  <c r="W6" s="1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U7"/>
  <c r="W7"/>
  <c r="AC7"/>
  <c r="X8"/>
  <c r="AB8"/>
  <c r="V8"/>
  <c r="W8"/>
  <c r="Y9"/>
  <c r="Z9"/>
  <c r="AA9"/>
  <c r="AC9"/>
  <c r="AC10"/>
  <c r="T12"/>
  <c r="Z12"/>
  <c r="AC12"/>
  <c r="Z13"/>
  <c r="AA13"/>
  <c r="AA14"/>
  <c r="AB14"/>
  <c r="AC14"/>
  <c r="T15"/>
  <c r="W15"/>
  <c r="S16"/>
  <c r="AA16"/>
  <c r="Y17"/>
  <c r="AA17"/>
  <c r="Y20"/>
  <c r="AB20"/>
  <c r="AC20"/>
  <c r="Z21"/>
  <c r="AB21"/>
  <c r="AC21"/>
  <c r="X22"/>
  <c r="AA22"/>
  <c r="AC22"/>
  <c r="P26"/>
  <c r="R28"/>
  <c r="Y28"/>
  <c r="Z28"/>
  <c r="T28"/>
  <c r="X29"/>
  <c r="AB29"/>
  <c r="T30"/>
  <c r="X30"/>
  <c r="W31"/>
  <c r="AB31"/>
  <c r="T31"/>
  <c r="S33"/>
  <c r="V33"/>
  <c r="AA33"/>
  <c r="T33"/>
  <c r="W33"/>
  <c r="Z33"/>
  <c r="AB33"/>
  <c r="AC33"/>
  <c r="R36"/>
  <c r="T36"/>
  <c r="W36"/>
  <c r="X36"/>
  <c r="Y36"/>
  <c r="AC36"/>
  <c r="U37"/>
  <c r="X37"/>
  <c r="Y37"/>
  <c r="AB37"/>
  <c r="Y38"/>
  <c r="S38"/>
  <c r="X39"/>
  <c r="U41"/>
  <c r="V41"/>
  <c r="W41"/>
  <c r="X41"/>
  <c r="AB41"/>
  <c r="S41"/>
  <c r="V42"/>
  <c r="W42"/>
  <c r="X42"/>
  <c r="Z42"/>
  <c r="AA42"/>
  <c r="AB43"/>
  <c r="AC43"/>
  <c r="S43"/>
  <c r="W43"/>
  <c r="Z43"/>
  <c r="AA41"/>
  <c r="AA38"/>
  <c r="AA36"/>
  <c r="AA29"/>
  <c r="AA21"/>
  <c r="R42"/>
  <c r="AC28"/>
  <c r="R31"/>
  <c r="X5"/>
  <c r="R33"/>
  <c r="R16"/>
  <c r="T14"/>
  <c r="Y12"/>
  <c r="AA39"/>
  <c r="AC41"/>
  <c r="R41"/>
  <c r="T29"/>
  <c r="AB22"/>
  <c r="T41"/>
  <c r="U16"/>
  <c r="AB38"/>
  <c r="AB6"/>
  <c r="AC29"/>
  <c r="T22"/>
  <c r="R6"/>
  <c r="T21"/>
  <c r="I44" l="1"/>
  <c r="S20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K45" l="1"/>
  <c r="W46"/>
  <c r="I46" s="1"/>
  <c r="AD13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<sst xmlns="http://schemas.openxmlformats.org/spreadsheetml/2006/main" count="221" uniqueCount="106">
  <si>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</si>
  <si>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</si>
  <si>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</si>
  <si>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</si>
  <si>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</si>
  <si>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</si>
  <si>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</si>
  <si>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</si>
  <si>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</si>
  <si>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</si>
  <si>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</si>
  <si>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</si>
  <si>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</si>
  <si>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</si>
  <si>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</si>
  <si>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</si>
  <si>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</si>
  <si>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</si>
  <si>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</si>
  <si>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</si>
  <si>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</si>
  <si>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</si>
  <si>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</si>
  <si>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</si>
  <si>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</si>
  <si>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</si>
  <si>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</si>
  <si>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</si>
  <si>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</si>
  <si>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</si>
  <si>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</si>
  <si>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</si>
  <si>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</si>
  <si>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</si>
  <si>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</si>
  <si>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</si>
  <si>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</si>
  <si>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</si>
  <si>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</si>
  <si>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</si>
  <si>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</si>
  <si>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</si>
  <si>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</si>
  <si>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</si>
  <si>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</si>
  <si>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</si>
  <si>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</si>
  <si>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</si>
  <si>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</si>
  <si>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</si>
  <si>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</si>
  <si>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</si>
  <si>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</si>
  <si>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</si>
  <si>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</si>
  <si>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</si>
  <si>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</si>
  <si>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</si>
  <si>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</si>
  <si>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</si>
  <si>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</si>
  <si>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</si>
  <si>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</si>
  <si>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</si>
  <si>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</si>
  <si>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</si>
  <si>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</si>
  <si>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</si>
  <si>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</si>
  <si>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</si>
  <si>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</si>
  <si>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</si>
  <si>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</si>
  <si>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</si>
  <si>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</si>
  <si>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</si>
  <si>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</si>
  <si>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</si>
  <si>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</si>
  <si>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</si>
  <si>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</si>
  <si>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</si>
  <si>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</si>
  <si>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</si>
  <si>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</si>
  <si>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</si>
  <si>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</si>
  <si>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</si>
  <si>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</si>
  <si>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</si>
  <si>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</si>
  <si>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</si>
  <si>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</si>
  <si>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</si>
  <si>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</si>
  <si>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</si>
  <si>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</si>
  <si>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</si>
  <si>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</si>
  <si>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</si>
  <si>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</si>
  <si>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</si>
  <si>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</si>
  <si>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</si>
  <si>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</si>
  <si>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2025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</si>
</sst>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&quot;€&quot;\ #,##0.00"/>
    <numFmt numFmtId="166" formatCode="[$-410]d\-mmm\-yy;@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15" fontId="0" fillId="0" borderId="0" xfId="0" applyNumberFormat="1" applyAlignment="1">
      <alignment horizontal="left"/>
    </xf>
    <xf numFmtId="166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D5" sqref="D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10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Q2" s="106">
        <v>45422</v>
      </c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12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92.399999999999991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92.399999999999991</v>
      </c>
      <c r="Q6" s="49">
        <v>11.5</v>
      </c>
      <c r="R6" s="70">
        <f t="shared" si="2"/>
        <v>1062.5999999999999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1062.5999999999999</v>
      </c>
    </row>
    <row r="7" spans="2:31" ht="15" customHeight="1">
      <c r="B7" s="27" t="s">
        <v>12</v>
      </c>
      <c r="C7" s="8"/>
      <c r="D7" s="77">
        <f>AG21</f>
        <v>118.3</v>
      </c>
      <c r="E7" s="77">
        <f t="shared" ref="E7:O7" si="7">AH21</f>
        <v>56.699999999999996</v>
      </c>
      <c r="F7" s="77">
        <f t="shared" si="7"/>
        <v>67.899999999999991</v>
      </c>
      <c r="G7" s="77">
        <f t="shared" si="7"/>
        <v>72.099999999999994</v>
      </c>
      <c r="H7" s="77">
        <f t="shared" si="7"/>
        <v>0</v>
      </c>
      <c r="I7" s="77">
        <f t="shared" si="7"/>
        <v>0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315</v>
      </c>
      <c r="Q7" s="49">
        <v>5.5</v>
      </c>
      <c r="R7" s="70">
        <f t="shared" si="2"/>
        <v>650.65</v>
      </c>
      <c r="S7" s="70">
        <f t="shared" si="3"/>
        <v>311.84999999999997</v>
      </c>
      <c r="T7" s="70">
        <f t="shared" si="3"/>
        <v>373.44999999999993</v>
      </c>
      <c r="U7" s="70">
        <f t="shared" si="3"/>
        <v>396.54999999999995</v>
      </c>
      <c r="V7" s="70">
        <f t="shared" si="4"/>
        <v>0</v>
      </c>
      <c r="W7" s="70">
        <f t="shared" si="4"/>
        <v>0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1732.4999999999998</v>
      </c>
    </row>
    <row r="8" spans="2:31" ht="15" customHeight="1">
      <c r="B8" s="25" t="s">
        <v>13</v>
      </c>
      <c r="C8" s="8"/>
      <c r="D8" s="77">
        <f t="shared" ref="D8:O8" si="8">AG35</f>
        <v>8</v>
      </c>
      <c r="E8" s="77">
        <f t="shared" si="8"/>
        <v>4</v>
      </c>
      <c r="F8" s="77">
        <f t="shared" si="8"/>
        <v>9.6000000000000014</v>
      </c>
      <c r="G8" s="77">
        <f t="shared" si="8"/>
        <v>26.8</v>
      </c>
      <c r="H8" s="77">
        <f t="shared" si="8"/>
        <v>4</v>
      </c>
      <c r="I8" s="77">
        <f t="shared" si="8"/>
        <v>0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52.400000000000006</v>
      </c>
      <c r="Q8" s="49">
        <v>10</v>
      </c>
      <c r="R8" s="70">
        <f t="shared" si="2"/>
        <v>80</v>
      </c>
      <c r="S8" s="70">
        <f t="shared" si="3"/>
        <v>40</v>
      </c>
      <c r="T8" s="70">
        <f t="shared" si="3"/>
        <v>96.000000000000014</v>
      </c>
      <c r="U8" s="70">
        <f t="shared" si="3"/>
        <v>268</v>
      </c>
      <c r="V8" s="70">
        <f t="shared" si="4"/>
        <v>40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524</v>
      </c>
    </row>
    <row r="9" spans="2:31" ht="15" customHeight="1">
      <c r="B9" s="29" t="s">
        <v>29</v>
      </c>
      <c r="C9" s="30"/>
      <c r="D9" s="93">
        <f>AG28</f>
        <v>37</v>
      </c>
      <c r="E9" s="93">
        <f t="shared" ref="E9:O9" si="9">AH28</f>
        <v>27</v>
      </c>
      <c r="F9" s="93">
        <f t="shared" si="9"/>
        <v>76</v>
      </c>
      <c r="G9" s="93">
        <f t="shared" si="9"/>
        <v>79</v>
      </c>
      <c r="H9" s="93">
        <f t="shared" si="9"/>
        <v>74</v>
      </c>
      <c r="I9" s="93">
        <f t="shared" si="9"/>
        <v>0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293</v>
      </c>
      <c r="Q9" s="49">
        <v>2</v>
      </c>
      <c r="R9" s="70">
        <f t="shared" si="2"/>
        <v>74</v>
      </c>
      <c r="S9" s="70">
        <f t="shared" si="3"/>
        <v>54</v>
      </c>
      <c r="T9" s="70">
        <f t="shared" si="3"/>
        <v>152</v>
      </c>
      <c r="U9" s="70">
        <f t="shared" si="3"/>
        <v>158</v>
      </c>
      <c r="V9" s="70">
        <f t="shared" si="4"/>
        <v>148</v>
      </c>
      <c r="W9" s="70">
        <f t="shared" si="4"/>
        <v>0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586</v>
      </c>
    </row>
    <row r="10" spans="2:31" ht="15" customHeight="1" thickBot="1">
      <c r="B10" s="66" t="s">
        <v>72</v>
      </c>
      <c r="C10" s="10"/>
      <c r="D10" s="94">
        <f t="shared" ref="D10:O10" si="10">AG46</f>
        <v>0.25</v>
      </c>
      <c r="E10" s="94">
        <f t="shared" si="10"/>
        <v>1</v>
      </c>
      <c r="F10" s="94">
        <f t="shared" si="10"/>
        <v>0</v>
      </c>
      <c r="G10" s="94">
        <f t="shared" si="10"/>
        <v>12.75</v>
      </c>
      <c r="H10" s="94">
        <f t="shared" si="10"/>
        <v>0.25</v>
      </c>
      <c r="I10" s="94">
        <f t="shared" si="10"/>
        <v>0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14.25</v>
      </c>
      <c r="Q10" s="49">
        <v>20</v>
      </c>
      <c r="R10" s="70">
        <f t="shared" si="2"/>
        <v>5</v>
      </c>
      <c r="S10" s="70">
        <f t="shared" ref="S10:AC10" si="11">$Q10*E10</f>
        <v>20</v>
      </c>
      <c r="T10" s="70">
        <f t="shared" si="11"/>
        <v>0</v>
      </c>
      <c r="U10" s="70">
        <f t="shared" si="11"/>
        <v>255</v>
      </c>
      <c r="V10" s="70">
        <f t="shared" si="11"/>
        <v>5</v>
      </c>
      <c r="W10" s="70">
        <f t="shared" si="11"/>
        <v>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285</v>
      </c>
    </row>
    <row r="11" spans="2:31" ht="15" customHeight="1" thickBot="1">
      <c r="B11" s="12" t="s">
        <v>14</v>
      </c>
      <c r="D11" s="13">
        <f t="shared" ref="D11:O11" si="12">SUM(D5:D10)</f>
        <v>255.95</v>
      </c>
      <c r="E11" s="13">
        <f t="shared" si="12"/>
        <v>88.699999999999989</v>
      </c>
      <c r="F11" s="13">
        <f t="shared" si="12"/>
        <v>153.5</v>
      </c>
      <c r="G11" s="13">
        <f t="shared" si="12"/>
        <v>190.64999999999998</v>
      </c>
      <c r="H11" s="13">
        <f t="shared" si="12"/>
        <v>78.25</v>
      </c>
      <c r="I11" s="13">
        <f t="shared" si="12"/>
        <v>0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767.05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56</v>
      </c>
      <c r="E12" s="95">
        <f t="shared" ref="E12:O12" si="13">AH30</f>
        <v>2.8</v>
      </c>
      <c r="F12" s="95">
        <f t="shared" si="13"/>
        <v>23.799999999999997</v>
      </c>
      <c r="G12" s="95">
        <f t="shared" si="13"/>
        <v>43.4</v>
      </c>
      <c r="H12" s="95">
        <f t="shared" si="13"/>
        <v>4.1999999999999993</v>
      </c>
      <c r="I12" s="95">
        <f t="shared" si="13"/>
        <v>0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130.19999999999999</v>
      </c>
      <c r="Q12" s="49">
        <v>2</v>
      </c>
      <c r="R12" s="70">
        <f t="shared" ref="R12:R17" si="15">$Q12*D12</f>
        <v>112</v>
      </c>
      <c r="S12" s="70">
        <f t="shared" ref="S12:AC17" si="16">$Q12*E12</f>
        <v>5.6</v>
      </c>
      <c r="T12" s="70">
        <f t="shared" si="16"/>
        <v>47.599999999999994</v>
      </c>
      <c r="U12" s="70">
        <f t="shared" si="16"/>
        <v>86.8</v>
      </c>
      <c r="V12" s="70">
        <f t="shared" si="16"/>
        <v>8.3999999999999986</v>
      </c>
      <c r="W12" s="70">
        <f t="shared" si="16"/>
        <v>0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260.39999999999998</v>
      </c>
    </row>
    <row r="13" spans="2:31" ht="15" customHeight="1">
      <c r="B13" s="27" t="s">
        <v>64</v>
      </c>
      <c r="C13" s="6"/>
      <c r="D13" s="92">
        <f>AG29</f>
        <v>56</v>
      </c>
      <c r="E13" s="92">
        <f t="shared" ref="E13:O13" si="17">AH29</f>
        <v>47.6</v>
      </c>
      <c r="F13" s="92">
        <f t="shared" si="17"/>
        <v>71.600000000000009</v>
      </c>
      <c r="G13" s="92">
        <f t="shared" si="17"/>
        <v>16.400000000000002</v>
      </c>
      <c r="H13" s="92">
        <f t="shared" si="17"/>
        <v>940.40000000000009</v>
      </c>
      <c r="I13" s="92">
        <f t="shared" si="17"/>
        <v>0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1132</v>
      </c>
      <c r="Q13" s="49">
        <v>3</v>
      </c>
      <c r="R13" s="70">
        <f t="shared" si="15"/>
        <v>168</v>
      </c>
      <c r="S13" s="70">
        <f t="shared" si="16"/>
        <v>142.80000000000001</v>
      </c>
      <c r="T13" s="70">
        <f t="shared" si="16"/>
        <v>214.8</v>
      </c>
      <c r="U13" s="70">
        <f t="shared" si="16"/>
        <v>49.2</v>
      </c>
      <c r="V13" s="70">
        <f t="shared" si="16"/>
        <v>2821.2000000000003</v>
      </c>
      <c r="W13" s="70">
        <f t="shared" si="16"/>
        <v>0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3396.0000000000005</v>
      </c>
    </row>
    <row r="14" spans="2:31" ht="15" customHeight="1">
      <c r="B14" s="25" t="s">
        <v>15</v>
      </c>
      <c r="C14" s="8"/>
      <c r="D14" s="77">
        <f t="shared" ref="D14:O15" si="18">AG36</f>
        <v>5</v>
      </c>
      <c r="E14" s="77">
        <f t="shared" si="18"/>
        <v>5</v>
      </c>
      <c r="F14" s="77">
        <f t="shared" si="18"/>
        <v>10</v>
      </c>
      <c r="G14" s="77">
        <f t="shared" si="18"/>
        <v>5</v>
      </c>
      <c r="H14" s="77">
        <f t="shared" si="18"/>
        <v>11</v>
      </c>
      <c r="I14" s="77">
        <f t="shared" si="18"/>
        <v>0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36</v>
      </c>
      <c r="Q14" s="49">
        <v>8</v>
      </c>
      <c r="R14" s="70">
        <f t="shared" si="15"/>
        <v>40</v>
      </c>
      <c r="S14" s="70">
        <f t="shared" si="16"/>
        <v>40</v>
      </c>
      <c r="T14" s="70">
        <f t="shared" si="16"/>
        <v>80</v>
      </c>
      <c r="U14" s="70">
        <f t="shared" si="16"/>
        <v>40</v>
      </c>
      <c r="V14" s="70">
        <f t="shared" si="16"/>
        <v>88</v>
      </c>
      <c r="W14" s="70">
        <f t="shared" si="16"/>
        <v>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288</v>
      </c>
    </row>
    <row r="15" spans="2:31" ht="15" customHeight="1">
      <c r="B15" s="25" t="s">
        <v>27</v>
      </c>
      <c r="C15" s="8"/>
      <c r="D15" s="77">
        <f t="shared" si="18"/>
        <v>10</v>
      </c>
      <c r="E15" s="77">
        <f t="shared" si="18"/>
        <v>0</v>
      </c>
      <c r="F15" s="77">
        <f t="shared" si="18"/>
        <v>13</v>
      </c>
      <c r="G15" s="77">
        <f t="shared" si="18"/>
        <v>58</v>
      </c>
      <c r="H15" s="77">
        <f t="shared" si="18"/>
        <v>15</v>
      </c>
      <c r="I15" s="77">
        <f t="shared" si="18"/>
        <v>0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96</v>
      </c>
      <c r="Q15" s="49">
        <v>2</v>
      </c>
      <c r="R15" s="70">
        <f t="shared" si="15"/>
        <v>20</v>
      </c>
      <c r="S15" s="70">
        <f t="shared" si="16"/>
        <v>0</v>
      </c>
      <c r="T15" s="70">
        <f t="shared" si="16"/>
        <v>26</v>
      </c>
      <c r="U15" s="70">
        <f t="shared" si="16"/>
        <v>116</v>
      </c>
      <c r="V15" s="70">
        <f t="shared" si="16"/>
        <v>30</v>
      </c>
      <c r="W15" s="70">
        <f t="shared" si="16"/>
        <v>0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192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111.93</v>
      </c>
      <c r="E17" s="93">
        <f t="shared" si="20"/>
        <v>58.5</v>
      </c>
      <c r="F17" s="93">
        <f t="shared" si="20"/>
        <v>560.42999999999995</v>
      </c>
      <c r="G17" s="93">
        <f t="shared" si="20"/>
        <v>57.330000000000005</v>
      </c>
      <c r="H17" s="93">
        <f t="shared" si="20"/>
        <v>47.97</v>
      </c>
      <c r="I17" s="93">
        <f t="shared" si="20"/>
        <v>0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836.16</v>
      </c>
      <c r="Q17" s="49">
        <v>10</v>
      </c>
      <c r="R17" s="70">
        <f t="shared" si="15"/>
        <v>1119.3000000000002</v>
      </c>
      <c r="S17" s="70">
        <f t="shared" si="16"/>
        <v>585</v>
      </c>
      <c r="T17" s="70">
        <f t="shared" si="16"/>
        <v>5604.2999999999993</v>
      </c>
      <c r="U17" s="70">
        <f t="shared" si="16"/>
        <v>573.30000000000007</v>
      </c>
      <c r="V17" s="70">
        <f t="shared" si="16"/>
        <v>479.7</v>
      </c>
      <c r="W17" s="70">
        <f t="shared" si="16"/>
        <v>0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8361.6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238.93</v>
      </c>
      <c r="E19" s="13">
        <f t="shared" si="21"/>
        <v>113.9</v>
      </c>
      <c r="F19" s="13">
        <f t="shared" si="21"/>
        <v>678.82999999999993</v>
      </c>
      <c r="G19" s="13">
        <f t="shared" si="21"/>
        <v>180.13</v>
      </c>
      <c r="H19" s="13">
        <f t="shared" si="21"/>
        <v>1018.5700000000002</v>
      </c>
      <c r="I19" s="13">
        <f t="shared" si="21"/>
        <v>0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2230.36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0.25</v>
      </c>
      <c r="E20" s="95">
        <f t="shared" si="22"/>
        <v>0</v>
      </c>
      <c r="F20" s="95">
        <f t="shared" si="22"/>
        <v>0.5</v>
      </c>
      <c r="G20" s="95">
        <f t="shared" si="22"/>
        <v>0</v>
      </c>
      <c r="H20" s="95">
        <f t="shared" si="22"/>
        <v>13.5</v>
      </c>
      <c r="I20" s="95">
        <f t="shared" si="22"/>
        <v>0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14.25</v>
      </c>
      <c r="Q20" s="49">
        <v>11</v>
      </c>
      <c r="R20" s="70">
        <f t="shared" ref="R20:R26" si="24">$Q20*D20</f>
        <v>2.75</v>
      </c>
      <c r="S20" s="70">
        <f t="shared" ref="S20:AC23" si="25">$Q20*E20</f>
        <v>0</v>
      </c>
      <c r="T20" s="70">
        <f t="shared" si="25"/>
        <v>5.5</v>
      </c>
      <c r="U20" s="70">
        <f t="shared" si="25"/>
        <v>0</v>
      </c>
      <c r="V20" s="70">
        <f t="shared" si="25"/>
        <v>148.5</v>
      </c>
      <c r="W20" s="70">
        <f t="shared" si="25"/>
        <v>0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156.75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</v>
      </c>
      <c r="H21" s="77">
        <f t="shared" si="22"/>
        <v>3.6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3.6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0</v>
      </c>
      <c r="V21" s="70">
        <f t="shared" si="25"/>
        <v>23.400000000000002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23.400000000000002</v>
      </c>
      <c r="AF21" s="34" t="s">
        <v>90</v>
      </c>
      <c r="AG21" s="71">
        <v>118.3</v>
      </c>
      <c r="AH21" s="71">
        <v>56.699999999999996</v>
      </c>
      <c r="AI21" s="71">
        <v>67.899999999999991</v>
      </c>
      <c r="AJ21" s="71">
        <v>72.099999999999994</v>
      </c>
      <c r="AK21" s="71"/>
      <c r="AL21" s="34"/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238</v>
      </c>
      <c r="E22" s="77">
        <f t="shared" ref="E22:O23" si="26">AH22</f>
        <v>184</v>
      </c>
      <c r="F22" s="77">
        <f t="shared" si="26"/>
        <v>170</v>
      </c>
      <c r="G22" s="77">
        <f t="shared" si="26"/>
        <v>146</v>
      </c>
      <c r="H22" s="77">
        <f t="shared" si="26"/>
        <v>46</v>
      </c>
      <c r="I22" s="77">
        <f t="shared" si="26"/>
        <v>0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784</v>
      </c>
      <c r="Q22" s="49">
        <v>1.5</v>
      </c>
      <c r="R22" s="70">
        <f t="shared" si="24"/>
        <v>357</v>
      </c>
      <c r="S22" s="70">
        <f t="shared" si="25"/>
        <v>276</v>
      </c>
      <c r="T22" s="70">
        <f t="shared" si="25"/>
        <v>255</v>
      </c>
      <c r="U22" s="70">
        <f t="shared" si="25"/>
        <v>219</v>
      </c>
      <c r="V22" s="70">
        <f t="shared" si="25"/>
        <v>69</v>
      </c>
      <c r="W22" s="70">
        <f t="shared" si="25"/>
        <v>0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1176</v>
      </c>
      <c r="AF22" s="33" t="s">
        <v>21</v>
      </c>
      <c r="AG22" s="67">
        <v>238</v>
      </c>
      <c r="AH22" s="67">
        <v>184</v>
      </c>
      <c r="AI22" s="67">
        <v>170</v>
      </c>
      <c r="AJ22" s="67">
        <v>146</v>
      </c>
      <c r="AK22" s="67">
        <v>46</v>
      </c>
      <c r="AL22" s="67"/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15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135</v>
      </c>
      <c r="AH24" s="67">
        <v>92.5</v>
      </c>
      <c r="AI24" s="67">
        <v>264</v>
      </c>
      <c r="AJ24" s="67">
        <v>215.5</v>
      </c>
      <c r="AK24" s="67">
        <v>74</v>
      </c>
      <c r="AL24" s="67"/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2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/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92.399999999999991</v>
      </c>
      <c r="AH26" s="67">
        <v>0</v>
      </c>
      <c r="AI26" s="67">
        <v>0</v>
      </c>
      <c r="AJ26" s="67">
        <v>0</v>
      </c>
      <c r="AK26" s="67">
        <v>0</v>
      </c>
      <c r="AL26" s="67"/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238.25</v>
      </c>
      <c r="E27" s="13">
        <f t="shared" ref="E27:O27" si="29">SUM(E20:E26)</f>
        <v>184</v>
      </c>
      <c r="F27" s="13">
        <f t="shared" si="29"/>
        <v>170.5</v>
      </c>
      <c r="G27" s="31">
        <f t="shared" si="29"/>
        <v>146</v>
      </c>
      <c r="H27" s="13">
        <f t="shared" si="29"/>
        <v>63.1</v>
      </c>
      <c r="I27" s="13">
        <f t="shared" si="29"/>
        <v>0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801.85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69</v>
      </c>
      <c r="AH27" s="67">
        <v>65</v>
      </c>
      <c r="AI27" s="67">
        <v>47</v>
      </c>
      <c r="AJ27" s="67">
        <v>61</v>
      </c>
      <c r="AK27" s="67">
        <v>68</v>
      </c>
      <c r="AL27" s="67"/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135</v>
      </c>
      <c r="E28" s="95">
        <f t="shared" ref="E28:O28" si="30">AH24</f>
        <v>92.5</v>
      </c>
      <c r="F28" s="95">
        <f t="shared" si="30"/>
        <v>264</v>
      </c>
      <c r="G28" s="95">
        <f t="shared" si="30"/>
        <v>215.5</v>
      </c>
      <c r="H28" s="95">
        <f t="shared" si="30"/>
        <v>74</v>
      </c>
      <c r="I28" s="95">
        <f t="shared" si="30"/>
        <v>0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781</v>
      </c>
      <c r="Q28" s="49">
        <v>3</v>
      </c>
      <c r="R28" s="70">
        <f t="shared" ref="R28:R33" si="32">$Q28*D28</f>
        <v>405</v>
      </c>
      <c r="S28" s="70">
        <f t="shared" ref="S28:AC33" si="33">$Q28*E28</f>
        <v>277.5</v>
      </c>
      <c r="T28" s="70">
        <f t="shared" si="33"/>
        <v>792</v>
      </c>
      <c r="U28" s="70">
        <f t="shared" si="33"/>
        <v>646.5</v>
      </c>
      <c r="V28" s="70">
        <f t="shared" si="33"/>
        <v>222</v>
      </c>
      <c r="W28" s="70">
        <f t="shared" si="33"/>
        <v>0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2343</v>
      </c>
      <c r="AF28" s="33" t="s">
        <v>35</v>
      </c>
      <c r="AG28" s="67">
        <v>37</v>
      </c>
      <c r="AH28" s="67">
        <v>27</v>
      </c>
      <c r="AI28" s="67">
        <v>76</v>
      </c>
      <c r="AJ28" s="67">
        <v>79</v>
      </c>
      <c r="AK28" s="67">
        <v>74</v>
      </c>
      <c r="AL28" s="67"/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69</v>
      </c>
      <c r="E29" s="77">
        <f t="shared" ref="E29:O29" si="34">AH27</f>
        <v>65</v>
      </c>
      <c r="F29" s="77">
        <f t="shared" si="34"/>
        <v>47</v>
      </c>
      <c r="G29" s="77">
        <f t="shared" si="34"/>
        <v>61</v>
      </c>
      <c r="H29" s="77">
        <f t="shared" si="34"/>
        <v>68</v>
      </c>
      <c r="I29" s="77">
        <f t="shared" si="34"/>
        <v>0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310</v>
      </c>
      <c r="Q29" s="49">
        <v>3.6</v>
      </c>
      <c r="R29" s="70">
        <f t="shared" si="32"/>
        <v>248.4</v>
      </c>
      <c r="S29" s="70">
        <f t="shared" si="33"/>
        <v>234</v>
      </c>
      <c r="T29" s="70">
        <f t="shared" si="33"/>
        <v>169.20000000000002</v>
      </c>
      <c r="U29" s="70">
        <f t="shared" si="33"/>
        <v>219.6</v>
      </c>
      <c r="V29" s="70">
        <f t="shared" si="33"/>
        <v>244.8</v>
      </c>
      <c r="W29" s="70">
        <f t="shared" si="33"/>
        <v>0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1116</v>
      </c>
      <c r="AF29" s="34" t="s">
        <v>65</v>
      </c>
      <c r="AG29" s="67">
        <v>56</v>
      </c>
      <c r="AH29" s="67">
        <v>47.6</v>
      </c>
      <c r="AI29" s="67">
        <v>71.600000000000009</v>
      </c>
      <c r="AJ29" s="67">
        <v>16.400000000000002</v>
      </c>
      <c r="AK29" s="67">
        <v>940.40000000000009</v>
      </c>
      <c r="AL29" s="67"/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77</v>
      </c>
      <c r="E30" s="77">
        <f t="shared" si="35"/>
        <v>62</v>
      </c>
      <c r="F30" s="77">
        <f t="shared" si="35"/>
        <v>61</v>
      </c>
      <c r="G30" s="77">
        <f t="shared" si="35"/>
        <v>79</v>
      </c>
      <c r="H30" s="77">
        <f t="shared" si="35"/>
        <v>71</v>
      </c>
      <c r="I30" s="77">
        <f t="shared" si="35"/>
        <v>0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350</v>
      </c>
      <c r="Q30" s="49">
        <v>1.5</v>
      </c>
      <c r="R30" s="70">
        <f t="shared" si="32"/>
        <v>115.5</v>
      </c>
      <c r="S30" s="70">
        <f t="shared" si="33"/>
        <v>93</v>
      </c>
      <c r="T30" s="70">
        <f t="shared" si="33"/>
        <v>91.5</v>
      </c>
      <c r="U30" s="70">
        <f t="shared" si="33"/>
        <v>118.5</v>
      </c>
      <c r="V30" s="70">
        <f t="shared" si="33"/>
        <v>106.5</v>
      </c>
      <c r="W30" s="70">
        <f t="shared" si="33"/>
        <v>0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525</v>
      </c>
      <c r="AF30" s="35" t="s">
        <v>36</v>
      </c>
      <c r="AG30" s="67">
        <v>56</v>
      </c>
      <c r="AH30" s="67">
        <v>2.8</v>
      </c>
      <c r="AI30" s="67">
        <v>23.799999999999997</v>
      </c>
      <c r="AJ30" s="67">
        <v>43.4</v>
      </c>
      <c r="AK30" s="67">
        <v>4.1999999999999993</v>
      </c>
      <c r="AL30" s="67"/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221</v>
      </c>
      <c r="E31" s="77">
        <f t="shared" si="36"/>
        <v>0</v>
      </c>
      <c r="F31" s="77">
        <f t="shared" si="36"/>
        <v>229</v>
      </c>
      <c r="G31" s="77">
        <f t="shared" si="36"/>
        <v>65</v>
      </c>
      <c r="H31" s="77">
        <f t="shared" si="36"/>
        <v>64</v>
      </c>
      <c r="I31" s="77">
        <f t="shared" si="36"/>
        <v>0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579</v>
      </c>
      <c r="Q31" s="49">
        <v>4.2</v>
      </c>
      <c r="R31" s="70">
        <f t="shared" si="32"/>
        <v>928.2</v>
      </c>
      <c r="S31" s="70">
        <f t="shared" si="33"/>
        <v>0</v>
      </c>
      <c r="T31" s="70">
        <f t="shared" si="33"/>
        <v>961.80000000000007</v>
      </c>
      <c r="U31" s="70">
        <f t="shared" si="33"/>
        <v>273</v>
      </c>
      <c r="V31" s="70">
        <f t="shared" si="33"/>
        <v>268.8</v>
      </c>
      <c r="W31" s="70">
        <f t="shared" si="33"/>
        <v>0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2431.8000000000002</v>
      </c>
      <c r="AF31" s="33" t="s">
        <v>37</v>
      </c>
      <c r="AG31" s="67">
        <v>63.6</v>
      </c>
      <c r="AH31" s="67">
        <v>48.400000000000006</v>
      </c>
      <c r="AI31" s="67">
        <v>86</v>
      </c>
      <c r="AJ31" s="67">
        <v>119.60000000000001</v>
      </c>
      <c r="AK31" s="67">
        <v>86.800000000000011</v>
      </c>
      <c r="AL31" s="67"/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55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55</v>
      </c>
      <c r="Q32" s="49">
        <v>12</v>
      </c>
      <c r="R32" s="70">
        <f t="shared" si="32"/>
        <v>0</v>
      </c>
      <c r="S32" s="70">
        <f t="shared" ref="S32:AC32" si="38">$Q32*E32</f>
        <v>660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660</v>
      </c>
      <c r="AF32" s="33" t="s">
        <v>92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/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5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0.64</v>
      </c>
      <c r="AH33" s="67">
        <v>0.64</v>
      </c>
      <c r="AI33" s="67">
        <v>4.6399999999999997</v>
      </c>
      <c r="AJ33" s="67">
        <v>7.36</v>
      </c>
      <c r="AK33" s="67">
        <v>1.1200000000000001</v>
      </c>
      <c r="AL33" s="67"/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203.5</v>
      </c>
      <c r="E34" s="77">
        <f t="shared" si="39"/>
        <v>0</v>
      </c>
      <c r="F34" s="77">
        <f t="shared" si="39"/>
        <v>0</v>
      </c>
      <c r="G34" s="77">
        <f t="shared" si="39"/>
        <v>47</v>
      </c>
      <c r="H34" s="77">
        <f t="shared" si="39"/>
        <v>6.5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257</v>
      </c>
      <c r="Q34" s="49">
        <v>3.5</v>
      </c>
      <c r="R34" s="70">
        <f t="shared" ref="R34:AC34" si="40">$Q34*D34</f>
        <v>712.25</v>
      </c>
      <c r="S34" s="53">
        <f t="shared" si="40"/>
        <v>0</v>
      </c>
      <c r="T34" s="53">
        <f t="shared" si="40"/>
        <v>0</v>
      </c>
      <c r="U34" s="53">
        <f t="shared" si="40"/>
        <v>164.5</v>
      </c>
      <c r="V34" s="53">
        <f t="shared" si="40"/>
        <v>22.75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899.5</v>
      </c>
      <c r="AF34" s="33" t="s">
        <v>60</v>
      </c>
      <c r="AG34" s="67">
        <v>4.5599999999999996</v>
      </c>
      <c r="AH34" s="67">
        <v>14.52</v>
      </c>
      <c r="AI34" s="67">
        <v>24.72</v>
      </c>
      <c r="AJ34" s="67">
        <v>24</v>
      </c>
      <c r="AK34" s="67">
        <v>10.799999999999999</v>
      </c>
      <c r="AL34" s="67"/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705.5</v>
      </c>
      <c r="E35" s="96">
        <f t="shared" ref="E35:O35" si="41">SUM(E28:E34)</f>
        <v>274.5</v>
      </c>
      <c r="F35" s="96">
        <f t="shared" si="41"/>
        <v>601</v>
      </c>
      <c r="G35" s="96">
        <f t="shared" si="41"/>
        <v>467.5</v>
      </c>
      <c r="H35" s="96">
        <f t="shared" si="41"/>
        <v>283.5</v>
      </c>
      <c r="I35" s="96">
        <f t="shared" si="41"/>
        <v>0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2332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8</v>
      </c>
      <c r="AH35" s="67">
        <v>4</v>
      </c>
      <c r="AI35" s="67">
        <v>9.6000000000000014</v>
      </c>
      <c r="AJ35" s="67">
        <v>26.8</v>
      </c>
      <c r="AK35" s="67">
        <v>4</v>
      </c>
      <c r="AL35" s="67"/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63.6</v>
      </c>
      <c r="E36" s="95">
        <f t="shared" ref="E36:O37" si="42">AH31</f>
        <v>48.400000000000006</v>
      </c>
      <c r="F36" s="95">
        <f t="shared" si="42"/>
        <v>86</v>
      </c>
      <c r="G36" s="95">
        <f t="shared" si="42"/>
        <v>119.60000000000001</v>
      </c>
      <c r="H36" s="95">
        <f t="shared" si="42"/>
        <v>86.800000000000011</v>
      </c>
      <c r="I36" s="95">
        <f t="shared" si="42"/>
        <v>0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404.40000000000003</v>
      </c>
      <c r="Q36" s="49">
        <v>3</v>
      </c>
      <c r="R36" s="70">
        <f t="shared" ref="R36:R43" si="44">$Q36*D36</f>
        <v>190.8</v>
      </c>
      <c r="S36" s="53">
        <f t="shared" ref="S36:S42" si="45">Q36*E36</f>
        <v>145.20000000000002</v>
      </c>
      <c r="T36" s="53">
        <f t="shared" ref="T36:T42" si="46">Q36*F36</f>
        <v>258</v>
      </c>
      <c r="U36" s="53">
        <f t="shared" ref="U36:U42" si="47">Q36*G36</f>
        <v>358.8</v>
      </c>
      <c r="V36" s="53">
        <f t="shared" ref="V36:V42" si="48">Q36*H36</f>
        <v>260.40000000000003</v>
      </c>
      <c r="W36" s="53">
        <f t="shared" ref="W36:W42" si="49">Q36*I36</f>
        <v>0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1213.2</v>
      </c>
      <c r="AF36" s="33" t="s">
        <v>62</v>
      </c>
      <c r="AG36" s="67">
        <v>5</v>
      </c>
      <c r="AH36" s="67">
        <v>5</v>
      </c>
      <c r="AI36" s="67">
        <v>10</v>
      </c>
      <c r="AJ36" s="67">
        <v>5</v>
      </c>
      <c r="AK36" s="67">
        <v>11</v>
      </c>
      <c r="AL36" s="67"/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4.5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10</v>
      </c>
      <c r="AH37" s="67">
        <v>0</v>
      </c>
      <c r="AI37" s="67">
        <v>13</v>
      </c>
      <c r="AJ37" s="67">
        <v>58</v>
      </c>
      <c r="AK37" s="67">
        <v>15</v>
      </c>
      <c r="AL37" s="67"/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19.580000000000002</v>
      </c>
      <c r="E38" s="77">
        <f t="shared" ref="E38:O38" si="56">AH41</f>
        <v>42.68</v>
      </c>
      <c r="F38" s="77">
        <f t="shared" si="56"/>
        <v>8.14</v>
      </c>
      <c r="G38" s="77">
        <f t="shared" si="56"/>
        <v>5.28</v>
      </c>
      <c r="H38" s="77">
        <f t="shared" si="56"/>
        <v>0.88</v>
      </c>
      <c r="I38" s="77">
        <f t="shared" si="56"/>
        <v>0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76.56</v>
      </c>
      <c r="Q38" s="49">
        <v>16</v>
      </c>
      <c r="R38" s="70">
        <f t="shared" si="44"/>
        <v>313.28000000000003</v>
      </c>
      <c r="S38" s="53">
        <f t="shared" si="45"/>
        <v>682.88</v>
      </c>
      <c r="T38" s="53">
        <f t="shared" si="46"/>
        <v>130.24</v>
      </c>
      <c r="U38" s="53">
        <f t="shared" si="47"/>
        <v>84.48</v>
      </c>
      <c r="V38" s="53">
        <f t="shared" si="48"/>
        <v>14.08</v>
      </c>
      <c r="W38" s="53">
        <f t="shared" si="49"/>
        <v>0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1224.96</v>
      </c>
      <c r="AF38" s="33" t="s">
        <v>39</v>
      </c>
      <c r="AG38" s="67">
        <v>77</v>
      </c>
      <c r="AH38" s="67">
        <v>62</v>
      </c>
      <c r="AI38" s="67">
        <v>61</v>
      </c>
      <c r="AJ38" s="67">
        <v>79</v>
      </c>
      <c r="AK38" s="67">
        <v>71</v>
      </c>
      <c r="AL38" s="67"/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0.64</v>
      </c>
      <c r="E39" s="92">
        <f t="shared" ref="E39" si="58">AH33</f>
        <v>0.64</v>
      </c>
      <c r="F39" s="92">
        <f t="shared" ref="F39" si="59">AI33</f>
        <v>4.6399999999999997</v>
      </c>
      <c r="G39" s="92">
        <f t="shared" ref="G39" si="60">AJ33</f>
        <v>7.36</v>
      </c>
      <c r="H39" s="92">
        <f t="shared" ref="H39" si="61">AK33</f>
        <v>1.1200000000000001</v>
      </c>
      <c r="I39" s="92">
        <f t="shared" ref="I39" si="62">AL33</f>
        <v>0</v>
      </c>
      <c r="J39" s="92">
        <f t="shared" ref="J39" si="63">AM33</f>
        <v>0</v>
      </c>
      <c r="K39" s="92">
        <f t="shared" ref="K39" si="64">AN33</f>
        <v>0</v>
      </c>
      <c r="L39" s="92">
        <f t="shared" ref="L39" si="65">AO33</f>
        <v>0</v>
      </c>
      <c r="M39" s="92">
        <f t="shared" ref="M39" si="66">AP33</f>
        <v>0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14.400000000000002</v>
      </c>
      <c r="Q39" s="49">
        <v>15</v>
      </c>
      <c r="R39" s="70">
        <f t="shared" si="44"/>
        <v>9.6</v>
      </c>
      <c r="S39" s="53">
        <f t="shared" si="45"/>
        <v>9.6</v>
      </c>
      <c r="T39" s="53">
        <f t="shared" si="46"/>
        <v>69.599999999999994</v>
      </c>
      <c r="U39" s="53">
        <f t="shared" si="47"/>
        <v>110.4</v>
      </c>
      <c r="V39" s="53">
        <f t="shared" si="48"/>
        <v>16.8</v>
      </c>
      <c r="W39" s="53">
        <f t="shared" si="49"/>
        <v>0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216</v>
      </c>
      <c r="AF39" s="33" t="s">
        <v>40</v>
      </c>
      <c r="AG39" s="67">
        <v>0.25</v>
      </c>
      <c r="AH39" s="67">
        <v>0</v>
      </c>
      <c r="AI39" s="67">
        <v>0.5</v>
      </c>
      <c r="AJ39" s="67">
        <v>0</v>
      </c>
      <c r="AK39" s="67">
        <v>13.5</v>
      </c>
      <c r="AL39" s="67"/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4.5599999999999996</v>
      </c>
      <c r="E40" s="92">
        <f t="shared" si="57"/>
        <v>14.52</v>
      </c>
      <c r="F40" s="92">
        <f t="shared" si="57"/>
        <v>24.72</v>
      </c>
      <c r="G40" s="92">
        <f t="shared" si="57"/>
        <v>24</v>
      </c>
      <c r="H40" s="92">
        <f t="shared" si="57"/>
        <v>10.799999999999999</v>
      </c>
      <c r="I40" s="92">
        <f t="shared" si="57"/>
        <v>0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78.599999999999994</v>
      </c>
      <c r="Q40" s="49">
        <v>16</v>
      </c>
      <c r="R40" s="70">
        <f>$Q40*D40</f>
        <v>72.959999999999994</v>
      </c>
      <c r="S40" s="53">
        <f>Q40*E40</f>
        <v>232.32</v>
      </c>
      <c r="T40" s="53">
        <f>Q40*F40</f>
        <v>395.52</v>
      </c>
      <c r="U40" s="53">
        <f>Q40*G40</f>
        <v>384</v>
      </c>
      <c r="V40" s="53">
        <f>Q40*H40</f>
        <v>172.79999999999998</v>
      </c>
      <c r="W40" s="53">
        <f>Q40*I40</f>
        <v>0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1257.5999999999999</v>
      </c>
      <c r="AF40" s="33" t="s">
        <v>41</v>
      </c>
      <c r="AG40" s="67">
        <v>0</v>
      </c>
      <c r="AH40" s="67">
        <v>0</v>
      </c>
      <c r="AI40" s="67">
        <v>0</v>
      </c>
      <c r="AJ40" s="67">
        <v>0</v>
      </c>
      <c r="AK40" s="67">
        <v>3.6</v>
      </c>
      <c r="AL40" s="67"/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8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19.580000000000002</v>
      </c>
      <c r="AH41" s="67">
        <v>42.68</v>
      </c>
      <c r="AI41" s="67">
        <v>8.14</v>
      </c>
      <c r="AJ41" s="67">
        <v>5.28</v>
      </c>
      <c r="AK41" s="67">
        <v>0.88</v>
      </c>
      <c r="AL41" s="67"/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21</v>
      </c>
      <c r="E42" s="92">
        <f t="shared" si="69"/>
        <v>26</v>
      </c>
      <c r="F42" s="92">
        <f t="shared" si="69"/>
        <v>56</v>
      </c>
      <c r="G42" s="92">
        <f t="shared" si="69"/>
        <v>7</v>
      </c>
      <c r="H42" s="92">
        <f t="shared" si="69"/>
        <v>41</v>
      </c>
      <c r="I42" s="92">
        <f t="shared" si="69"/>
        <v>0</v>
      </c>
      <c r="J42" s="92">
        <f t="shared" si="69"/>
        <v>0</v>
      </c>
      <c r="K42" s="92">
        <f t="shared" si="69"/>
        <v>0</v>
      </c>
      <c r="L42" s="92">
        <f t="shared" si="69"/>
        <v>0</v>
      </c>
      <c r="M42" s="92">
        <f t="shared" si="69"/>
        <v>0</v>
      </c>
      <c r="N42" s="92">
        <f t="shared" si="69"/>
        <v>0</v>
      </c>
      <c r="O42" s="92">
        <f t="shared" si="69"/>
        <v>0</v>
      </c>
      <c r="P42" s="7">
        <f t="shared" si="43"/>
        <v>151</v>
      </c>
      <c r="Q42" s="49">
        <v>3.5</v>
      </c>
      <c r="R42" s="70">
        <f t="shared" si="44"/>
        <v>73.5</v>
      </c>
      <c r="S42" s="53">
        <f t="shared" si="45"/>
        <v>91</v>
      </c>
      <c r="T42" s="53">
        <f t="shared" si="46"/>
        <v>196</v>
      </c>
      <c r="U42" s="53">
        <f t="shared" si="47"/>
        <v>24.5</v>
      </c>
      <c r="V42" s="53">
        <f t="shared" si="48"/>
        <v>143.5</v>
      </c>
      <c r="W42" s="53">
        <f t="shared" si="49"/>
        <v>0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528.5</v>
      </c>
      <c r="AF42" s="34" t="s">
        <v>93</v>
      </c>
      <c r="AG42" s="67"/>
      <c r="AH42" s="67">
        <v>55</v>
      </c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0</v>
      </c>
      <c r="E43" s="97">
        <f t="shared" si="69"/>
        <v>10</v>
      </c>
      <c r="F43" s="97">
        <f t="shared" si="69"/>
        <v>330</v>
      </c>
      <c r="G43" s="97">
        <f t="shared" si="69"/>
        <v>20</v>
      </c>
      <c r="H43" s="97">
        <f t="shared" si="69"/>
        <v>20</v>
      </c>
      <c r="I43" s="97">
        <f t="shared" si="69"/>
        <v>0</v>
      </c>
      <c r="J43" s="97">
        <f t="shared" si="69"/>
        <v>0</v>
      </c>
      <c r="K43" s="97">
        <f t="shared" si="69"/>
        <v>0</v>
      </c>
      <c r="L43" s="97">
        <f t="shared" si="69"/>
        <v>0</v>
      </c>
      <c r="M43" s="97">
        <f t="shared" si="69"/>
        <v>0</v>
      </c>
      <c r="N43" s="97">
        <f t="shared" si="69"/>
        <v>0</v>
      </c>
      <c r="O43" s="97">
        <f t="shared" si="69"/>
        <v>0</v>
      </c>
      <c r="P43" s="7">
        <f t="shared" si="43"/>
        <v>380</v>
      </c>
      <c r="Q43" s="49">
        <v>3</v>
      </c>
      <c r="R43" s="70">
        <f t="shared" si="44"/>
        <v>0</v>
      </c>
      <c r="S43" s="70">
        <f t="shared" ref="S43:AC43" si="70">$Q43*E43</f>
        <v>30</v>
      </c>
      <c r="T43" s="70">
        <f t="shared" si="70"/>
        <v>990</v>
      </c>
      <c r="U43" s="70">
        <f t="shared" si="70"/>
        <v>60</v>
      </c>
      <c r="V43" s="70">
        <f t="shared" si="70"/>
        <v>60</v>
      </c>
      <c r="W43" s="70">
        <f t="shared" si="70"/>
        <v>0</v>
      </c>
      <c r="X43" s="70">
        <f t="shared" si="70"/>
        <v>0</v>
      </c>
      <c r="Y43" s="70">
        <f t="shared" si="70"/>
        <v>0</v>
      </c>
      <c r="Z43" s="70">
        <f t="shared" si="70"/>
        <v>0</v>
      </c>
      <c r="AA43" s="70">
        <f t="shared" si="70"/>
        <v>0</v>
      </c>
      <c r="AB43" s="70">
        <f t="shared" si="70"/>
        <v>0</v>
      </c>
      <c r="AC43" s="70">
        <f t="shared" si="70"/>
        <v>0</v>
      </c>
      <c r="AD43" s="50">
        <f t="shared" si="6"/>
        <v>1140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109.38000000000001</v>
      </c>
      <c r="E44" s="31">
        <f>SUM(E36:E43)</f>
        <v>142.24</v>
      </c>
      <c r="F44" s="31">
        <f t="shared" ref="F44:O44" si="71">SUM(F36:F43)</f>
        <v>509.5</v>
      </c>
      <c r="G44" s="31">
        <f t="shared" si="71"/>
        <v>183.24</v>
      </c>
      <c r="H44" s="31">
        <f t="shared" si="71"/>
        <v>160.60000000000002</v>
      </c>
      <c r="I44" s="31">
        <f t="shared" si="71"/>
        <v>0</v>
      </c>
      <c r="J44" s="31">
        <f t="shared" si="71"/>
        <v>0</v>
      </c>
      <c r="K44" s="31">
        <f t="shared" si="71"/>
        <v>0</v>
      </c>
      <c r="L44" s="31">
        <f t="shared" si="71"/>
        <v>0</v>
      </c>
      <c r="M44" s="31">
        <f t="shared" si="71"/>
        <v>0</v>
      </c>
      <c r="N44" s="31">
        <f t="shared" si="71"/>
        <v>0</v>
      </c>
      <c r="O44" s="31">
        <f t="shared" si="71"/>
        <v>0</v>
      </c>
      <c r="P44" s="64">
        <f>SUM(P36:P43)</f>
        <v>1104.96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221</v>
      </c>
      <c r="AH44" s="67"/>
      <c r="AI44" s="67">
        <v>229</v>
      </c>
      <c r="AJ44" s="67">
        <v>65</v>
      </c>
      <c r="AK44" s="67">
        <v>64</v>
      </c>
      <c r="AL44" s="67"/>
      <c r="AM44" s="103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1548.0100000000002</v>
      </c>
      <c r="E45" s="98">
        <f t="shared" si="72"/>
        <v>803.34</v>
      </c>
      <c r="F45" s="98">
        <f t="shared" si="72"/>
        <v>2113.33</v>
      </c>
      <c r="G45" s="98">
        <f t="shared" si="72"/>
        <v>1167.52</v>
      </c>
      <c r="H45" s="98">
        <f t="shared" si="72"/>
        <v>1604.02</v>
      </c>
      <c r="I45" s="98">
        <f t="shared" si="72"/>
        <v>0</v>
      </c>
      <c r="J45" s="98">
        <f t="shared" si="72"/>
        <v>0</v>
      </c>
      <c r="K45" s="98">
        <f t="shared" si="72"/>
        <v>0</v>
      </c>
      <c r="L45" s="98">
        <f t="shared" si="72"/>
        <v>0</v>
      </c>
      <c r="M45" s="98">
        <f t="shared" si="72"/>
        <v>0</v>
      </c>
      <c r="N45" s="98">
        <f t="shared" si="72"/>
        <v>0</v>
      </c>
      <c r="O45" s="99">
        <f t="shared" si="72"/>
        <v>0</v>
      </c>
      <c r="P45" s="75">
        <f>SUM(P11,P19,P27,P35,P44)</f>
        <v>7236.22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6760.79</v>
      </c>
      <c r="E46" s="100">
        <f t="shared" si="73"/>
        <v>3930.75</v>
      </c>
      <c r="F46" s="101">
        <f t="shared" si="73"/>
        <v>10908.51</v>
      </c>
      <c r="G46" s="101">
        <f t="shared" si="73"/>
        <v>4606.13</v>
      </c>
      <c r="H46" s="101">
        <f t="shared" si="73"/>
        <v>5393.63</v>
      </c>
      <c r="I46" s="101">
        <f t="shared" si="73"/>
        <v>0</v>
      </c>
      <c r="J46" s="101">
        <f t="shared" si="73"/>
        <v>0</v>
      </c>
      <c r="K46" s="101">
        <f t="shared" si="73"/>
        <v>0</v>
      </c>
      <c r="L46" s="101">
        <f t="shared" si="73"/>
        <v>0</v>
      </c>
      <c r="M46" s="101">
        <f t="shared" si="73"/>
        <v>0</v>
      </c>
      <c r="N46" s="102">
        <f t="shared" si="73"/>
        <v>0</v>
      </c>
      <c r="O46" s="102">
        <f t="shared" si="73"/>
        <v>0</v>
      </c>
      <c r="P46" s="74">
        <f>SUM(D46:O46)</f>
        <v>31599.810000000005</v>
      </c>
      <c r="R46" s="55">
        <f>SUM(R5:R43)</f>
        <v>6760.79</v>
      </c>
      <c r="S46" s="54">
        <f t="shared" ref="S46:AC46" si="74">SUM(S5:S43)</f>
        <v>3930.75</v>
      </c>
      <c r="T46" s="54">
        <f t="shared" si="74"/>
        <v>10908.51</v>
      </c>
      <c r="U46" s="54">
        <f t="shared" si="74"/>
        <v>4606.13</v>
      </c>
      <c r="V46" s="54">
        <f t="shared" si="74"/>
        <v>5393.63</v>
      </c>
      <c r="W46" s="54">
        <f t="shared" si="74"/>
        <v>0</v>
      </c>
      <c r="X46" s="54">
        <f t="shared" si="74"/>
        <v>0</v>
      </c>
      <c r="Y46" s="54">
        <f t="shared" si="74"/>
        <v>0</v>
      </c>
      <c r="Z46" s="54">
        <f t="shared" si="74"/>
        <v>0</v>
      </c>
      <c r="AA46" s="54">
        <f t="shared" si="74"/>
        <v>0</v>
      </c>
      <c r="AB46" s="54">
        <f t="shared" si="74"/>
        <v>0</v>
      </c>
      <c r="AC46" s="54">
        <f t="shared" si="74"/>
        <v>0</v>
      </c>
      <c r="AD46" s="73">
        <f>SUM(AD5:AD44)</f>
        <v>31599.809999999998</v>
      </c>
      <c r="AF46" s="34" t="s">
        <v>71</v>
      </c>
      <c r="AG46" s="67">
        <v>0.25</v>
      </c>
      <c r="AH46" s="67">
        <v>1</v>
      </c>
      <c r="AI46" s="67"/>
      <c r="AJ46" s="67">
        <v>12.75</v>
      </c>
      <c r="AK46" s="67">
        <v>0.25</v>
      </c>
      <c r="AL46" s="67"/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111.93</v>
      </c>
      <c r="AH47" s="67">
        <v>58.5</v>
      </c>
      <c r="AI47" s="67">
        <v>560.42999999999995</v>
      </c>
      <c r="AJ47" s="67">
        <v>57.330000000000005</v>
      </c>
      <c r="AK47" s="67">
        <v>47.97</v>
      </c>
      <c r="AL47" s="67"/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21</v>
      </c>
      <c r="AH51" s="67">
        <v>26</v>
      </c>
      <c r="AI51" s="67">
        <v>56</v>
      </c>
      <c r="AJ51" s="67">
        <v>7</v>
      </c>
      <c r="AK51" s="67">
        <v>41</v>
      </c>
      <c r="AL51" s="67"/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>
        <v>10</v>
      </c>
      <c r="AI52" s="67">
        <v>330</v>
      </c>
      <c r="AJ52" s="67">
        <v>20</v>
      </c>
      <c r="AK52" s="67">
        <v>20</v>
      </c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>
        <v>203.5</v>
      </c>
      <c r="AH53" s="67"/>
      <c r="AI53" s="67"/>
      <c r="AJ53" s="67">
        <v>47</v>
      </c>
      <c r="AK53" s="67">
        <v>6.5</v>
      </c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1548.01</v>
      </c>
      <c r="AH54" s="72">
        <f t="shared" ref="AH54:AM54" si="75">SUM(AH21:AH53)</f>
        <v>803.33999999999992</v>
      </c>
      <c r="AI54" s="72">
        <f t="shared" si="75"/>
        <v>2113.33</v>
      </c>
      <c r="AJ54" s="72">
        <f t="shared" si="75"/>
        <v>1167.52</v>
      </c>
      <c r="AK54" s="72">
        <f t="shared" si="75"/>
        <v>1604.02</v>
      </c>
      <c r="AL54" s="72">
        <f t="shared" si="75"/>
        <v>0</v>
      </c>
      <c r="AM54" s="72">
        <f t="shared" si="75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" zoomScale="75" zoomScaleNormal="75" workbookViewId="0">
      <selection activeCell="T33" sqref="T33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4" max="4" width="11.7109375" bestFit="1" customWidth="1"/>
    <col min="6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7" max="17" width="10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7">
        <v>45422</v>
      </c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12</v>
      </c>
      <c r="R5" s="50">
        <v>0</v>
      </c>
    </row>
    <row r="6" spans="2:18" ht="14.25">
      <c r="B6" s="25" t="s">
        <v>102</v>
      </c>
      <c r="C6" s="80"/>
      <c r="D6" s="77">
        <v>92.399999999999991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92.399999999999991</v>
      </c>
      <c r="Q6" s="49">
        <v>11.5</v>
      </c>
      <c r="R6" s="50">
        <v>1062.5999999999999</v>
      </c>
    </row>
    <row r="7" spans="2:18" ht="14.25">
      <c r="B7" s="27" t="s">
        <v>12</v>
      </c>
      <c r="C7" s="80"/>
      <c r="D7" s="77">
        <v>118.3</v>
      </c>
      <c r="E7" s="77">
        <v>56.699999999999996</v>
      </c>
      <c r="F7" s="77">
        <v>67.899999999999991</v>
      </c>
      <c r="G7" s="77">
        <v>72.099999999999994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315</v>
      </c>
      <c r="Q7" s="49">
        <v>5.5</v>
      </c>
      <c r="R7" s="50">
        <v>1732.4999999999998</v>
      </c>
    </row>
    <row r="8" spans="2:18" ht="14.25">
      <c r="B8" s="25" t="s">
        <v>13</v>
      </c>
      <c r="C8" s="80"/>
      <c r="D8" s="77">
        <v>8</v>
      </c>
      <c r="E8" s="77">
        <v>4</v>
      </c>
      <c r="F8" s="77">
        <v>9.6000000000000014</v>
      </c>
      <c r="G8" s="77">
        <v>26.8</v>
      </c>
      <c r="H8" s="77">
        <v>4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52.400000000000006</v>
      </c>
      <c r="Q8" s="49">
        <v>10</v>
      </c>
      <c r="R8" s="50">
        <v>524</v>
      </c>
    </row>
    <row r="9" spans="2:18" ht="14.25">
      <c r="B9" s="29" t="s">
        <v>29</v>
      </c>
      <c r="C9" s="81"/>
      <c r="D9" s="93">
        <v>37</v>
      </c>
      <c r="E9" s="93">
        <v>27</v>
      </c>
      <c r="F9" s="93">
        <v>76</v>
      </c>
      <c r="G9" s="93">
        <v>79</v>
      </c>
      <c r="H9" s="93">
        <v>74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293</v>
      </c>
      <c r="Q9" s="49">
        <v>2</v>
      </c>
      <c r="R9" s="50">
        <v>586</v>
      </c>
    </row>
    <row r="10" spans="2:18" ht="15" thickBot="1">
      <c r="B10" s="66" t="s">
        <v>72</v>
      </c>
      <c r="C10" s="82"/>
      <c r="D10" s="94">
        <v>0.25</v>
      </c>
      <c r="E10" s="94">
        <v>1</v>
      </c>
      <c r="F10" s="94">
        <v>0</v>
      </c>
      <c r="G10" s="94">
        <v>12.75</v>
      </c>
      <c r="H10" s="94">
        <v>0.25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14.25</v>
      </c>
      <c r="Q10" s="49">
        <v>20</v>
      </c>
      <c r="R10" s="50">
        <v>285</v>
      </c>
    </row>
    <row r="11" spans="2:18" ht="13.5" thickBot="1">
      <c r="B11" s="12" t="s">
        <v>14</v>
      </c>
      <c r="C11" s="83"/>
      <c r="D11" s="13">
        <v>255.95</v>
      </c>
      <c r="E11" s="13">
        <v>88.699999999999989</v>
      </c>
      <c r="F11" s="13">
        <v>153.5</v>
      </c>
      <c r="G11" s="13">
        <v>190.64999999999998</v>
      </c>
      <c r="H11" s="13">
        <v>78.25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767.05</v>
      </c>
      <c r="Q11" s="49"/>
      <c r="R11" s="50"/>
    </row>
    <row r="12" spans="2:18" ht="14.25">
      <c r="B12" s="26" t="s">
        <v>28</v>
      </c>
      <c r="C12" s="84"/>
      <c r="D12" s="95">
        <v>56</v>
      </c>
      <c r="E12" s="95">
        <v>2.8</v>
      </c>
      <c r="F12" s="95">
        <v>23.799999999999997</v>
      </c>
      <c r="G12" s="95">
        <v>43.4</v>
      </c>
      <c r="H12" s="95">
        <v>4.1999999999999993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130.19999999999999</v>
      </c>
      <c r="Q12" s="49">
        <v>2</v>
      </c>
      <c r="R12" s="50">
        <v>260.39999999999998</v>
      </c>
    </row>
    <row r="13" spans="2:18" ht="14.25">
      <c r="B13" s="27" t="s">
        <v>64</v>
      </c>
      <c r="C13" s="85"/>
      <c r="D13" s="92">
        <v>56</v>
      </c>
      <c r="E13" s="92">
        <v>47.6</v>
      </c>
      <c r="F13" s="92">
        <v>71.600000000000009</v>
      </c>
      <c r="G13" s="92">
        <v>16.400000000000002</v>
      </c>
      <c r="H13" s="92">
        <v>940.40000000000009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1132</v>
      </c>
      <c r="Q13" s="49">
        <v>3</v>
      </c>
      <c r="R13" s="50">
        <v>3396.0000000000005</v>
      </c>
    </row>
    <row r="14" spans="2:18" ht="14.25">
      <c r="B14" s="25" t="s">
        <v>15</v>
      </c>
      <c r="C14" s="80"/>
      <c r="D14" s="77">
        <v>5</v>
      </c>
      <c r="E14" s="77">
        <v>5</v>
      </c>
      <c r="F14" s="77">
        <v>10</v>
      </c>
      <c r="G14" s="77">
        <v>5</v>
      </c>
      <c r="H14" s="77">
        <v>11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36</v>
      </c>
      <c r="Q14" s="49">
        <v>8</v>
      </c>
      <c r="R14" s="50">
        <v>288</v>
      </c>
    </row>
    <row r="15" spans="2:18" ht="14.25">
      <c r="B15" s="25" t="s">
        <v>27</v>
      </c>
      <c r="C15" s="80"/>
      <c r="D15" s="77">
        <v>10</v>
      </c>
      <c r="E15" s="77">
        <v>0</v>
      </c>
      <c r="F15" s="77">
        <v>13</v>
      </c>
      <c r="G15" s="77">
        <v>58</v>
      </c>
      <c r="H15" s="77">
        <v>15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96</v>
      </c>
      <c r="Q15" s="49">
        <v>2</v>
      </c>
      <c r="R15" s="50">
        <v>192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111.93</v>
      </c>
      <c r="E17" s="93">
        <v>58.5</v>
      </c>
      <c r="F17" s="93">
        <v>560.42999999999995</v>
      </c>
      <c r="G17" s="93">
        <v>57.330000000000005</v>
      </c>
      <c r="H17" s="93">
        <v>47.97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836.16</v>
      </c>
      <c r="Q17" s="49">
        <v>10</v>
      </c>
      <c r="R17" s="50">
        <v>8361.6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238.93</v>
      </c>
      <c r="E19" s="13">
        <v>113.9</v>
      </c>
      <c r="F19" s="13">
        <v>678.82999999999993</v>
      </c>
      <c r="G19" s="13">
        <v>180.13</v>
      </c>
      <c r="H19" s="13">
        <v>1018.5700000000002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2230.36</v>
      </c>
      <c r="Q19" s="49"/>
      <c r="R19" s="50"/>
    </row>
    <row r="20" spans="2:18" ht="14.25">
      <c r="B20" s="26" t="s">
        <v>58</v>
      </c>
      <c r="C20" s="84"/>
      <c r="D20" s="95">
        <v>0.25</v>
      </c>
      <c r="E20" s="95">
        <v>0</v>
      </c>
      <c r="F20" s="95">
        <v>0.5</v>
      </c>
      <c r="G20" s="95">
        <v>0</v>
      </c>
      <c r="H20" s="95">
        <v>13.5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14.25</v>
      </c>
      <c r="Q20" s="49">
        <v>11</v>
      </c>
      <c r="R20" s="50">
        <v>156.75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</v>
      </c>
      <c r="H21" s="77">
        <v>3.6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3.6</v>
      </c>
      <c r="Q21" s="49">
        <v>6.5</v>
      </c>
      <c r="R21" s="50">
        <v>23.400000000000002</v>
      </c>
    </row>
    <row r="22" spans="2:18" ht="14.25">
      <c r="B22" s="29" t="s">
        <v>21</v>
      </c>
      <c r="C22" s="85"/>
      <c r="D22" s="77">
        <v>238</v>
      </c>
      <c r="E22" s="77">
        <v>184</v>
      </c>
      <c r="F22" s="77">
        <v>170</v>
      </c>
      <c r="G22" s="77">
        <v>146</v>
      </c>
      <c r="H22" s="77">
        <v>46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784</v>
      </c>
      <c r="Q22" s="49">
        <v>1.5</v>
      </c>
      <c r="R22" s="50">
        <v>1176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15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2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238.25</v>
      </c>
      <c r="E27" s="13">
        <v>184</v>
      </c>
      <c r="F27" s="13">
        <v>170.5</v>
      </c>
      <c r="G27" s="31">
        <v>146</v>
      </c>
      <c r="H27" s="13">
        <v>63.1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801.85</v>
      </c>
      <c r="Q27" s="49"/>
      <c r="R27" s="50"/>
    </row>
    <row r="28" spans="2:18" ht="14.25">
      <c r="B28" s="26" t="s">
        <v>18</v>
      </c>
      <c r="C28" s="80"/>
      <c r="D28" s="95">
        <v>135</v>
      </c>
      <c r="E28" s="95">
        <v>92.5</v>
      </c>
      <c r="F28" s="95">
        <v>264</v>
      </c>
      <c r="G28" s="95">
        <v>215.5</v>
      </c>
      <c r="H28" s="95">
        <v>74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781</v>
      </c>
      <c r="Q28" s="49">
        <v>3</v>
      </c>
      <c r="R28" s="50">
        <v>2343</v>
      </c>
    </row>
    <row r="29" spans="2:18" ht="14.25">
      <c r="B29" s="25" t="s">
        <v>19</v>
      </c>
      <c r="C29" s="80"/>
      <c r="D29" s="77">
        <v>69</v>
      </c>
      <c r="E29" s="77">
        <v>65</v>
      </c>
      <c r="F29" s="77">
        <v>47</v>
      </c>
      <c r="G29" s="77">
        <v>61</v>
      </c>
      <c r="H29" s="77">
        <v>68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310</v>
      </c>
      <c r="Q29" s="49">
        <v>3.6</v>
      </c>
      <c r="R29" s="50">
        <v>1116</v>
      </c>
    </row>
    <row r="30" spans="2:18" ht="14.25">
      <c r="B30" s="25" t="s">
        <v>25</v>
      </c>
      <c r="C30" s="80"/>
      <c r="D30" s="77">
        <v>77</v>
      </c>
      <c r="E30" s="77">
        <v>62</v>
      </c>
      <c r="F30" s="77">
        <v>61</v>
      </c>
      <c r="G30" s="77">
        <v>79</v>
      </c>
      <c r="H30" s="77">
        <v>71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350</v>
      </c>
      <c r="Q30" s="49">
        <v>1.5</v>
      </c>
      <c r="R30" s="50">
        <v>525</v>
      </c>
    </row>
    <row r="31" spans="2:18" ht="14.25">
      <c r="B31" s="25" t="s">
        <v>83</v>
      </c>
      <c r="C31" s="80"/>
      <c r="D31" s="77">
        <v>221</v>
      </c>
      <c r="E31" s="77">
        <v>0</v>
      </c>
      <c r="F31" s="77">
        <v>229</v>
      </c>
      <c r="G31" s="77">
        <v>65</v>
      </c>
      <c r="H31" s="77">
        <v>64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579</v>
      </c>
      <c r="Q31" s="49">
        <v>4.2</v>
      </c>
      <c r="R31" s="50">
        <v>2431.8000000000002</v>
      </c>
    </row>
    <row r="32" spans="2:18" ht="15" thickBot="1">
      <c r="B32" s="25" t="s">
        <v>84</v>
      </c>
      <c r="C32" s="86"/>
      <c r="D32" s="77">
        <v>0</v>
      </c>
      <c r="E32" s="77">
        <v>55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55</v>
      </c>
      <c r="Q32" s="49">
        <v>12</v>
      </c>
      <c r="R32" s="50">
        <v>660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5</v>
      </c>
      <c r="R33" s="50">
        <v>0</v>
      </c>
    </row>
    <row r="34" spans="2:18" ht="15" thickBot="1">
      <c r="B34" s="90" t="s">
        <v>78</v>
      </c>
      <c r="C34" s="84"/>
      <c r="D34" s="77">
        <v>203.5</v>
      </c>
      <c r="E34" s="77">
        <v>0</v>
      </c>
      <c r="F34" s="77">
        <v>0</v>
      </c>
      <c r="G34" s="77">
        <v>47</v>
      </c>
      <c r="H34" s="77">
        <v>6.5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257</v>
      </c>
      <c r="Q34" s="49">
        <v>3.5</v>
      </c>
      <c r="R34" s="50">
        <v>899.5</v>
      </c>
    </row>
    <row r="35" spans="2:18" ht="15" thickBot="1">
      <c r="B35" s="12" t="s">
        <v>30</v>
      </c>
      <c r="C35" s="85"/>
      <c r="D35" s="96">
        <v>705.5</v>
      </c>
      <c r="E35" s="96">
        <v>274.5</v>
      </c>
      <c r="F35" s="96">
        <v>601</v>
      </c>
      <c r="G35" s="96">
        <v>467.5</v>
      </c>
      <c r="H35" s="96">
        <v>283.5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2332</v>
      </c>
      <c r="Q35" s="49"/>
      <c r="R35" s="50"/>
    </row>
    <row r="36" spans="2:18" ht="14.25">
      <c r="B36" s="26" t="s">
        <v>20</v>
      </c>
      <c r="C36" s="80"/>
      <c r="D36" s="95">
        <v>63.6</v>
      </c>
      <c r="E36" s="95">
        <v>48.400000000000006</v>
      </c>
      <c r="F36" s="95">
        <v>86</v>
      </c>
      <c r="G36" s="95">
        <v>119.60000000000001</v>
      </c>
      <c r="H36" s="95">
        <v>86.800000000000011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404.40000000000003</v>
      </c>
      <c r="Q36" s="49">
        <v>3</v>
      </c>
      <c r="R36" s="50">
        <v>1213.2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4.5</v>
      </c>
      <c r="R37" s="50">
        <v>0</v>
      </c>
    </row>
    <row r="38" spans="2:18" ht="14.25">
      <c r="B38" s="27" t="s">
        <v>22</v>
      </c>
      <c r="C38" s="85"/>
      <c r="D38" s="77">
        <v>19.580000000000002</v>
      </c>
      <c r="E38" s="77">
        <v>42.68</v>
      </c>
      <c r="F38" s="77">
        <v>8.14</v>
      </c>
      <c r="G38" s="77">
        <v>5.28</v>
      </c>
      <c r="H38" s="77">
        <v>0.88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76.56</v>
      </c>
      <c r="Q38" s="49">
        <v>16</v>
      </c>
      <c r="R38" s="50">
        <v>1224.96</v>
      </c>
    </row>
    <row r="39" spans="2:18" ht="14.25">
      <c r="B39" s="27" t="s">
        <v>23</v>
      </c>
      <c r="C39" s="85"/>
      <c r="D39" s="92">
        <v>0.64</v>
      </c>
      <c r="E39" s="92">
        <v>0.64</v>
      </c>
      <c r="F39" s="92">
        <v>4.6399999999999997</v>
      </c>
      <c r="G39" s="92">
        <v>7.36</v>
      </c>
      <c r="H39" s="92">
        <v>1.1200000000000001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14.400000000000002</v>
      </c>
      <c r="Q39" s="49">
        <v>15</v>
      </c>
      <c r="R39" s="50">
        <v>216</v>
      </c>
    </row>
    <row r="40" spans="2:18" ht="15" thickBot="1">
      <c r="B40" s="27" t="s">
        <v>59</v>
      </c>
      <c r="C40" s="85"/>
      <c r="D40" s="92">
        <v>4.5599999999999996</v>
      </c>
      <c r="E40" s="92">
        <v>14.52</v>
      </c>
      <c r="F40" s="92">
        <v>24.72</v>
      </c>
      <c r="G40" s="92">
        <v>24</v>
      </c>
      <c r="H40" s="92">
        <v>10.799999999999999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78.599999999999994</v>
      </c>
      <c r="Q40" s="49">
        <v>16</v>
      </c>
      <c r="R40" s="50">
        <v>1257.5999999999999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8</v>
      </c>
      <c r="R41" s="50">
        <v>0</v>
      </c>
    </row>
    <row r="42" spans="2:18" ht="15.75">
      <c r="B42" s="27" t="s">
        <v>88</v>
      </c>
      <c r="C42" s="88"/>
      <c r="D42" s="92">
        <v>21</v>
      </c>
      <c r="E42" s="92">
        <v>26</v>
      </c>
      <c r="F42" s="92">
        <v>56</v>
      </c>
      <c r="G42" s="92">
        <v>7</v>
      </c>
      <c r="H42" s="92">
        <v>41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151</v>
      </c>
      <c r="Q42" s="49">
        <v>3.5</v>
      </c>
      <c r="R42" s="51">
        <v>528.5</v>
      </c>
    </row>
    <row r="43" spans="2:18" ht="15" thickBot="1">
      <c r="B43" s="27" t="s">
        <v>89</v>
      </c>
      <c r="C43" s="89"/>
      <c r="D43" s="97">
        <v>0</v>
      </c>
      <c r="E43" s="97">
        <v>10</v>
      </c>
      <c r="F43" s="97">
        <v>330</v>
      </c>
      <c r="G43" s="97">
        <v>20</v>
      </c>
      <c r="H43" s="97">
        <v>20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380</v>
      </c>
      <c r="Q43" s="49">
        <v>3</v>
      </c>
      <c r="R43" s="51">
        <v>1140</v>
      </c>
    </row>
    <row r="44" spans="2:18" ht="13.5" thickBot="1">
      <c r="B44" s="17" t="s">
        <v>31</v>
      </c>
      <c r="C44" s="20"/>
      <c r="D44" s="68">
        <v>109.38000000000001</v>
      </c>
      <c r="E44" s="31">
        <v>142.24</v>
      </c>
      <c r="F44" s="31">
        <v>509.5</v>
      </c>
      <c r="G44" s="31">
        <v>183.24</v>
      </c>
      <c r="H44" s="31">
        <v>160.60000000000002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1104.96</v>
      </c>
      <c r="Q44" s="3"/>
      <c r="R44" s="51"/>
    </row>
    <row r="45" spans="2:18" ht="21" thickTop="1" thickBot="1">
      <c r="B45" s="63" t="s">
        <v>70</v>
      </c>
      <c r="D45" s="98">
        <v>1548.0100000000002</v>
      </c>
      <c r="E45" s="98">
        <v>803.34</v>
      </c>
      <c r="F45" s="98">
        <v>2113.33</v>
      </c>
      <c r="G45" s="98">
        <v>1167.52</v>
      </c>
      <c r="H45" s="98">
        <v>1604.02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8">
        <v>0</v>
      </c>
      <c r="P45" s="75">
        <v>7236.22</v>
      </c>
      <c r="Q45" s="3"/>
      <c r="R45" s="65"/>
    </row>
    <row r="46" spans="2:18" ht="21" thickTop="1" thickBot="1">
      <c r="B46" s="63" t="s">
        <v>69</v>
      </c>
      <c r="D46" s="100">
        <v>6760.79</v>
      </c>
      <c r="E46" s="100">
        <v>3930.75</v>
      </c>
      <c r="F46" s="101">
        <v>10908.51</v>
      </c>
      <c r="G46" s="101">
        <v>4606.13</v>
      </c>
      <c r="H46" s="101">
        <v>5393.63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31599.810000000005</v>
      </c>
      <c r="Q46" s="3"/>
      <c r="R46" s="73">
        <v>31599.809999999998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SUP.2025</vt:lpstr>
      <vt:lpstr>Tabella stampabile</vt:lpstr>
      <vt:lpstr>'MAGAZ. SUP.2025'!Area_stampa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2025-06-04T17:43:39Z</dcterms:modified>
</cp:coreProperties>
</file>